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uzic\Desktop\"/>
    </mc:Choice>
  </mc:AlternateContent>
  <bookViews>
    <workbookView xWindow="690" yWindow="4560" windowWidth="21600" windowHeight="11385" tabRatio="932" activeTab="2"/>
  </bookViews>
  <sheets>
    <sheet name="Naslovna" sheetId="1" r:id="rId1"/>
    <sheet name="Uvjeti" sheetId="29" r:id="rId2"/>
    <sheet name="troškovnik" sheetId="4" r:id="rId3"/>
  </sheets>
  <definedNames>
    <definedName name="_xlnm.Print_Area" localSheetId="2">troškovnik!$A$1:$J$304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40" i="4" l="1"/>
  <c r="J242" i="4"/>
  <c r="F14" i="4" l="1"/>
  <c r="J254" i="4" l="1"/>
  <c r="J95" i="4"/>
  <c r="J96" i="4"/>
  <c r="J43" i="4" l="1"/>
  <c r="J232" i="4" l="1"/>
  <c r="J60" i="4" l="1"/>
  <c r="J94" i="4" l="1"/>
  <c r="J256" i="4"/>
  <c r="F258" i="4" s="1"/>
  <c r="F286" i="4" l="1"/>
  <c r="F76" i="4"/>
  <c r="J238" i="4" l="1"/>
  <c r="J230" i="4" l="1"/>
  <c r="J8" i="4"/>
  <c r="J102" i="4"/>
  <c r="J181" i="4" l="1"/>
  <c r="J44" i="4"/>
  <c r="J17" i="4"/>
  <c r="J16" i="4"/>
  <c r="J12" i="4" l="1"/>
  <c r="J13" i="4"/>
  <c r="J58" i="4" l="1"/>
  <c r="J103" i="4" l="1"/>
  <c r="J29" i="4" l="1"/>
  <c r="J47" i="4" l="1"/>
  <c r="J76" i="4"/>
  <c r="J73" i="4" l="1"/>
  <c r="F79" i="4" s="1"/>
  <c r="J210" i="4" l="1"/>
  <c r="J208" i="4"/>
  <c r="J206" i="4"/>
  <c r="J173" i="4"/>
  <c r="J174" i="4"/>
  <c r="J175" i="4"/>
  <c r="J176" i="4"/>
  <c r="J177" i="4"/>
  <c r="J178" i="4"/>
  <c r="J179" i="4"/>
  <c r="J180" i="4"/>
  <c r="J182" i="4"/>
  <c r="J183" i="4"/>
  <c r="J184" i="4"/>
  <c r="J185" i="4"/>
  <c r="J186" i="4"/>
  <c r="J187" i="4"/>
  <c r="J188" i="4"/>
  <c r="J189" i="4"/>
  <c r="J190" i="4"/>
  <c r="J191" i="4"/>
  <c r="J192" i="4"/>
  <c r="J172" i="4"/>
  <c r="J155" i="4"/>
  <c r="J152" i="4"/>
  <c r="J137" i="4"/>
  <c r="J123" i="4"/>
  <c r="J121" i="4"/>
  <c r="J100" i="4"/>
  <c r="J92" i="4"/>
  <c r="J45" i="4"/>
  <c r="J46" i="4"/>
  <c r="J49" i="4"/>
  <c r="J50" i="4"/>
  <c r="J51" i="4"/>
  <c r="J52" i="4"/>
  <c r="J53" i="4"/>
  <c r="J54" i="4"/>
  <c r="J55" i="4"/>
  <c r="J11" i="4"/>
  <c r="J15" i="4"/>
  <c r="J20" i="4"/>
  <c r="J21" i="4"/>
  <c r="J22" i="4"/>
  <c r="J23" i="4"/>
  <c r="J24" i="4"/>
  <c r="J25" i="4"/>
  <c r="J26" i="4"/>
  <c r="J27" i="4"/>
  <c r="J28" i="4"/>
  <c r="J9" i="4"/>
  <c r="F158" i="4" l="1"/>
  <c r="F280" i="4" s="1"/>
  <c r="F62" i="4"/>
  <c r="F194" i="4"/>
  <c r="F282" i="4" s="1"/>
  <c r="J228" i="4"/>
  <c r="J226" i="4"/>
  <c r="J224" i="4"/>
  <c r="J222" i="4"/>
  <c r="J220" i="4"/>
  <c r="J218" i="4"/>
  <c r="J216" i="4"/>
  <c r="J214" i="4"/>
  <c r="J212" i="4"/>
  <c r="F245" i="4" l="1"/>
  <c r="F284" i="4" s="1"/>
  <c r="J138" i="4" l="1"/>
  <c r="F141" i="4" s="1"/>
  <c r="J118" i="4"/>
  <c r="J117" i="4"/>
  <c r="F125" i="4" s="1"/>
  <c r="J99" i="4"/>
  <c r="J90" i="4"/>
  <c r="F105" i="4" l="1"/>
  <c r="F274" i="4" s="1"/>
  <c r="F276" i="4"/>
  <c r="F278" i="4"/>
  <c r="F272" i="4" l="1"/>
  <c r="J18" i="4"/>
  <c r="J14" i="4"/>
  <c r="J10" i="4"/>
  <c r="F31" i="4" l="1"/>
  <c r="F268" i="4" s="1"/>
  <c r="F270" i="4"/>
  <c r="F289" i="4" l="1"/>
  <c r="F291" i="4" s="1"/>
  <c r="E52" i="1" s="1"/>
  <c r="E50" i="1" l="1"/>
</calcChain>
</file>

<file path=xl/sharedStrings.xml><?xml version="1.0" encoding="utf-8"?>
<sst xmlns="http://schemas.openxmlformats.org/spreadsheetml/2006/main" count="395" uniqueCount="268">
  <si>
    <t>REPUBLIKA HRVATSKA</t>
  </si>
  <si>
    <t>MINISTARSTVO BRANITELJA</t>
  </si>
  <si>
    <t>TROŠKOVNIK O POTREBNIM SANACIJSKIM RADOVIMA U STANU</t>
  </si>
  <si>
    <t>Županija:</t>
  </si>
  <si>
    <t>Ime i prezime:</t>
  </si>
  <si>
    <t>OIB:</t>
  </si>
  <si>
    <t>Mjesto:</t>
  </si>
  <si>
    <t>Ulica i broj:</t>
  </si>
  <si>
    <t>Tlocrtna površina  (m²):</t>
  </si>
  <si>
    <t>Pozicija stana u objektu:</t>
  </si>
  <si>
    <t>Broj etaža u objektu:</t>
  </si>
  <si>
    <t>Naziv građevine:</t>
  </si>
  <si>
    <t>Komunalna zona:</t>
  </si>
  <si>
    <t>Izvoditelj radova:</t>
  </si>
  <si>
    <t>Oznaka stana:</t>
  </si>
  <si>
    <t>Potpis:</t>
  </si>
  <si>
    <t>Pečat:</t>
  </si>
  <si>
    <t>Ukupna cijena s PDV-om:</t>
  </si>
  <si>
    <t>Opis radova</t>
  </si>
  <si>
    <t>Količina</t>
  </si>
  <si>
    <t>1.</t>
  </si>
  <si>
    <t>1.1.</t>
  </si>
  <si>
    <t>1.2.</t>
  </si>
  <si>
    <t>1.3.</t>
  </si>
  <si>
    <t>1.4.</t>
  </si>
  <si>
    <t>Redni br.</t>
  </si>
  <si>
    <t>Stambeno</t>
  </si>
  <si>
    <t>OPĆI OPIS RUŠENJE I DEMONTAŽA</t>
  </si>
  <si>
    <t>Ukupno
(kn)</t>
  </si>
  <si>
    <t>ZIDARSKI RADOVI</t>
  </si>
  <si>
    <t>OPĆI OPIS ZIDARSKIH RADOVA</t>
  </si>
  <si>
    <t>IZOLATERSKI RADOVI</t>
  </si>
  <si>
    <t>Jed.
Mjera</t>
  </si>
  <si>
    <t>Jed.
Cijena</t>
  </si>
  <si>
    <t>KERAMIČARSKI RADOVI</t>
  </si>
  <si>
    <t>REKAPITULACIJA</t>
  </si>
  <si>
    <t>Ukupna cijena:</t>
  </si>
  <si>
    <t>Opis usvojenih uvjeta radova u sanaciji:</t>
  </si>
  <si>
    <t>- Za svaku izmjenu ili dopunu potrebno je dobiti pismenu suglasnost investitora odnosno naručitelja radova.</t>
  </si>
  <si>
    <t>Opis primopredaje radova:</t>
  </si>
  <si>
    <t>- Primopredajnim zapisnikom utvrđuje se:</t>
  </si>
  <si>
    <t>- Jesu li radovi izvedeni u cijelosti prema ugovoru, troškovniku i pravilima struke.</t>
  </si>
  <si>
    <t>- Odgovara li kvaliteta izvedenih radova ugovorenoj kvaliteti, odnosno koje radove izvoditelj mora o svome trošku dovršiti ili prepraviti.</t>
  </si>
  <si>
    <t>- Definiranje roka otklanjanja nedostataka.</t>
  </si>
  <si>
    <t>- Ukoliko se nedostaci ne otklone u definiranome roku, ugovorne strane su suglasne da se sanacija, odnosno završetak radova izvrši o trošku izvoditelja.</t>
  </si>
  <si>
    <t>Datum:</t>
  </si>
  <si>
    <t>Adresa:</t>
  </si>
  <si>
    <t>- Ukoliko se pojave van troškovnički radovi isti ne mogu biti više od deset posto ukupno ugovorenih radova.</t>
  </si>
  <si>
    <t>- Ukoliko izvoditelj radova uoči dodatne radove, koji nisu navedeni u stavkama troškovnika, dužan je za van troškovničke radove dostavit ponudu, analizu cijena i opis radova koji su potrebni.</t>
  </si>
  <si>
    <t xml:space="preserve">- Izvedba radova treba biti prema nacrtima, općim uvjetima i opisu radova, detaljima i prema pravilima zanata. </t>
  </si>
  <si>
    <t>- Eventualna odstupanja treba prethodno dogovoriti s nadzornim inženjerom i projektantom za svaki pojedini slučaj.</t>
  </si>
  <si>
    <t xml:space="preserve">- Tolerancija mjera izvedenih radova određena su uzancama zanata, odnosno prema odluci projektanta i nadzorne službe. </t>
  </si>
  <si>
    <t>- Rad obuhvaća osim opisanog u troškovniku, još  i prijenose, prijevoz, dizanje, utovar i istovar materijala unutar gradilišta, pripremanje morta i betona, zaštićivanje konstrukcije od štetnih atmosferskih utjecaja, sve pomoćne radove kao: skupljanje rasutog materijala, održavanje čistoće gradilišta.</t>
  </si>
  <si>
    <t>- Primopredaja i konačni obračun izvršiti će ovlašteni predstavnici obiju ugovorenih strana, nakon dovršenja sanacije ili izgradnje.</t>
  </si>
  <si>
    <t>- Sastavni dio troškovnika su sva prava i obveze koje proizlaze iz Zakona o gradnji i Zakona o obveznim odnosima.</t>
  </si>
  <si>
    <t xml:space="preserve">- Za sve radove treba primjenjivati tehničke propise, pravilnike, odredbe, uzance, građ. norme, a upotrijebljeni materijal, koji izvođač dobavlja i ugrađuje, mora odgovarati normama (HRN). </t>
  </si>
  <si>
    <t>- Sva odstupanja od dogovorenih tolerantnih mjera izvoditelj radova je dužan otkloniti o svom trošku. To vrijedi za sve vrste radova, kao što su građevinski, obrtnički i montažerski, opremanje i ostali radovi.</t>
  </si>
  <si>
    <r>
      <rPr>
        <b/>
        <sz val="12"/>
        <color theme="1"/>
        <rFont val="Times New Roman"/>
        <family val="1"/>
        <charset val="238"/>
      </rPr>
      <t>*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Izvoditelj radova u prisutnosti investitora izvršio je pregled lokacije, odnosno potrebnih sanacijskih radova prema dostavljenom troškovniku.</t>
    </r>
  </si>
  <si>
    <t>2.1.</t>
  </si>
  <si>
    <t>2.2.</t>
  </si>
  <si>
    <t>3.1.</t>
  </si>
  <si>
    <t>6.1.</t>
  </si>
  <si>
    <t>9.1.</t>
  </si>
  <si>
    <t>9.2.</t>
  </si>
  <si>
    <t>8.2.</t>
  </si>
  <si>
    <t>8.1.</t>
  </si>
  <si>
    <t>5.1.</t>
  </si>
  <si>
    <t>8.3.</t>
  </si>
  <si>
    <t>Trg Nevenke Topalušić 1, Zagreb</t>
  </si>
  <si>
    <t>2.</t>
  </si>
  <si>
    <t>2.3.</t>
  </si>
  <si>
    <t>2.4.</t>
  </si>
  <si>
    <t>3.</t>
  </si>
  <si>
    <t>4.</t>
  </si>
  <si>
    <t>5.</t>
  </si>
  <si>
    <t>6.</t>
  </si>
  <si>
    <t>7.</t>
  </si>
  <si>
    <t>8.</t>
  </si>
  <si>
    <t>9.</t>
  </si>
  <si>
    <t>7.1.</t>
  </si>
  <si>
    <t>8.4.</t>
  </si>
  <si>
    <t>9.3.</t>
  </si>
  <si>
    <t>9.4.</t>
  </si>
  <si>
    <t>Radove na rušenjima pojedinih dijelova stana izvesti pažljivo. Sačuvati sve konstruktivne elemente u neposrednoj blizini rušenja. Sav iskoristivi materijal posložiti, spremiti i zaštititi. Prije početka radova od nadležnih tijela zatražiti određivanje mjesta za odlaganje, kako ne bi došlo do nepotrebnog preslagivanja istog, na račun i u režiji izvođača. Poduzeti sve radnje osiguranja dijelova koji se ruše ili demontiraju te primjeniti sve Zakonom propisane zaštite na radu.</t>
  </si>
  <si>
    <t>kom</t>
  </si>
  <si>
    <t>m2</t>
  </si>
  <si>
    <t>1.5.</t>
  </si>
  <si>
    <t>1.6.</t>
  </si>
  <si>
    <t>1.7.</t>
  </si>
  <si>
    <t>1.8.</t>
  </si>
  <si>
    <t>komplet</t>
  </si>
  <si>
    <t>kupaonica</t>
  </si>
  <si>
    <t>radna kuhinja</t>
  </si>
  <si>
    <t>Demontaža postojeće elektro instalacije u stanu, zbog dotrajalosti i zastarjele instalacije. Stavka obuhvaća skidanje elektro galanterije (utičnice, prekidači, ploča s osiguračima,elektro kablovi isl.) te sva potreban štemanja. Radove izvodi kvalificirani radnik.Utovar, odvoz i istovar na lokaciju  udaljenu do 10 km. Obračun po kompletu.</t>
  </si>
  <si>
    <t>UKUPNO RUŠENJA I DEMONTAŽE :</t>
  </si>
  <si>
    <t>1.  RUŠENJE I DEMONTAŽA</t>
  </si>
  <si>
    <t>2. ZIDARSKI RADOVI</t>
  </si>
  <si>
    <t>Popravak žbuke zidova na mjestima gdje je prethodno skinuta oštećena žbuka te na mjestima novo postavljenih elektro, vodovodnih i kanalizacijskih instalacija. U cijenu uračunati vrijednost svog osnovnog i pomoćnog materijala i rada.</t>
  </si>
  <si>
    <t>m</t>
  </si>
  <si>
    <t>2.5.</t>
  </si>
  <si>
    <t xml:space="preserve">m </t>
  </si>
  <si>
    <t>2.7.</t>
  </si>
  <si>
    <t>Rabiciranje šliceva nakon postave instalacija sa svim potrebnim materijalom i priborom. Širina šlica do 20 cm.</t>
  </si>
  <si>
    <t>2.8.</t>
  </si>
  <si>
    <t>UKUPNO ZIDARSKI RADOVI :</t>
  </si>
  <si>
    <t>U jediničnu cijenu radova uključiti sav materijal i rad na nabavi i postavljanju materijala. U cijenu uključiti sav spojni materijal. Kod postavljanje metalnih profila na spoju istih sa betonskim ili zidanim elementima obavezno postavljati traku za spriječavanje prijenosa vibracija i zvuka. Sve spojeve ploča obavezno obložiti trakom za spojeve, te prethodno i naknadno ogletati.  Završena površina mora biti spremna za bojanje, bez neravnima na površini. 
Obračun radova po m2 odrađene površine. Sve radove izvesti u skladu sa elaboratom zaštite od požara.</t>
  </si>
  <si>
    <t>OPĆI OPIS IZOLATERSKI RADOVI</t>
  </si>
  <si>
    <t>UKUPNO IZOLATERSKI RADOVI :</t>
  </si>
  <si>
    <t>OPĆI OPIS STOLARSKI RADOVI</t>
  </si>
  <si>
    <t>U jediničnu cijenu uračunati sva pomoćna i osnovna sredstva, materijal i rad potreban za izvedbu radova, osiguranju mjera HTZ i transporta.Nuditi gotov proizvod sa uračunatim rezanjima, prilagođavanju površina gabaritima, spojnim spredstvima . Mjere je potrebno uzeti u naravi.
Obračun po stvarnoj količini ugrađenog materijala. OBRATITI POZORNOST NA UGRADNJU VANJSKOG PROZORA (SISTEM "RAL UGRADNJE").</t>
  </si>
  <si>
    <t>UKUPNO STOLARSKI RADOVI (vanjska i unutarnja stolarija) :</t>
  </si>
  <si>
    <t>OPĆI OPIS KERAMIČARSKI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</si>
  <si>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samo keramiku I klase, u boji, dezenu i načinu postavljanja (ravno-dijagonalno) te dimenzija pločica po odabiru investitora. Obračun po stvarnoj količini ugrađenog opločanja.</t>
  </si>
  <si>
    <t xml:space="preserve">      podne keramičke pločice</t>
  </si>
  <si>
    <t xml:space="preserve">      sok keramičkih pločica 10 cm</t>
  </si>
  <si>
    <t>UKUPNO KERAMIČARSKI RADOVI :</t>
  </si>
  <si>
    <t>OPĆI OPIS PARKETARSKI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</si>
  <si>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hrastov parket I klase. Načinu postavljanja  po odabiru investitora. Obračun po stvarnoj količini ugrađenog parketa.</t>
  </si>
  <si>
    <t xml:space="preserve">      parket</t>
  </si>
  <si>
    <t xml:space="preserve">      parketne kutne letvice</t>
  </si>
  <si>
    <t>UKUPNO PARKETARSKI RADOVI :</t>
  </si>
  <si>
    <t xml:space="preserve">Sve zidne površine potrebno je u cijelosti ogletati, fino pobrusiti i isprašiti. Prije nanošenja novih slojeva boje površine je potrebno premazati temeljnim prajmerom. Prije ličenja postojeće stare stolarije i bravarije potrebno je pokrpati oštećena mjesta, površine fino pobrusiti, isprašiti te nanijeti temeljni premaz. U jediničnu cijenu uračunati sva pomoćna i osnovna sredstva, materijal i rad potreban za izvedbu radova, osiguranju mjera HTZ i transporta.Sva bojanja zidova izvesti s jednim temeljnim slojem i dva dekorativna završna premaza u tonu i boji po izboru projektanta. Ličenje stolarije i bravarije je također s jednim temeljnim premazom i dva završna lak premaza. Obračun po stvarnoj količini izvedenih radova.  </t>
  </si>
  <si>
    <t>UKUPNO SOBOSLIKARSKI I LIČILAČKI RADOVI :</t>
  </si>
  <si>
    <t>8.5.</t>
  </si>
  <si>
    <t>U jedininičnu cijenu kompleta uključeni su svi elementi za potpuno funkcioniranje. U jediničnu cijenu su uključeni svi ventili, rozete, pričvrsni pribor, dovod tople i hladne vode 1/2" sve do potpune gotovosti kompleta. U cijenu uračunati sav osnovni i pomoćni materijal i rad. Eventualne razlike obračunati će se prema jediničnim cijenama iz ovog troškovnika. U sve radove uključiti silikoniranje opreme trajnim sanitarnim silikonom u boji sanitarije, na svim spojevima sa zidom i podom.</t>
  </si>
  <si>
    <t>Umivaonik dim. 65x55 cm</t>
  </si>
  <si>
    <t>PONUDA PO KOMPLETIMA</t>
  </si>
  <si>
    <t>9.5.</t>
  </si>
  <si>
    <t>Dobava i ugradba umivaonika I klase, uključivo sa  jednoručnom mješalicom, kutnim ventilima, rozetama, sifonom, fleksibilnim priključnim cijevima i sl.  U cijenu uračunati sav potreban materijal i rad do potpune gotovosti. Komplet.</t>
  </si>
  <si>
    <t>Dobava i ugradba  WC školjke  I klase, uključivo sa, kutnim ventilom, rozetom, daskom za sjedenje i vodokotlićem sa priborom. U stavku uračunati sva štemanja i krpanja. Komplet.</t>
  </si>
  <si>
    <t>Dobava i ugradba PVC sifona, sa PVC tuljkom i INOX rešetkom 15x15 cm. U cijenu uračunati i odvod od sifona, sa svim štemanjima i krpanjima.Komplet</t>
  </si>
  <si>
    <t>Dobava i ugradba slavine s holender nastavkom za stroj za pranje rublja. U cijenu uračunati dovod i odvod vode, podžbukni ventil s rozetom, slavinu sa ručkom i odvodnu ugradbenu garnituru. U cijenu uračunati sva štemanja i krpanja. Komplet.</t>
  </si>
  <si>
    <t>9.6.</t>
  </si>
  <si>
    <t>9.7.</t>
  </si>
  <si>
    <t>Dobava i ugradba ogledala iznad umivaonika u širini umivaonika, prvoklasne izvedbe s ugradnjom na nevidljive nosače. Obračun po komadu kompletno montiranog ogledala, uključivo sav potreban rad i materijal.</t>
  </si>
  <si>
    <t>9.8.</t>
  </si>
  <si>
    <t>9.9.</t>
  </si>
  <si>
    <t>Dobava i ugradba etažera. Obračun po komadu kompletno montiranog etažera, uključivo sav potreban rad i materijal.</t>
  </si>
  <si>
    <t>9.10.</t>
  </si>
  <si>
    <t>9.12.</t>
  </si>
  <si>
    <t>UKUPNO VODOVOD I KANALIZACIJA, SANITARNA OPREMA:</t>
  </si>
  <si>
    <t>OPĆI OPIS ELEKTROTEHNIČKIH INSTALACIJA</t>
  </si>
  <si>
    <t>U pojedinim stavkama troškovnika navedeni su mogući tipovi proizvoda, odnosno proizvođača, što je samo preporuka projektanta kao pokazatelj nivoa kvalitete, funkcionalnosti, dizajna i slično, ili preporuka proizilazi iz određenih proračuna. Ponuditelj može ponuditi i drugi proizvod, drugog proizvođača, ako može argumentirati da je jednako vrijedan-kvalitetan, te da osigurava jednako dobre rezultate predviđene projektom, odnosno proračunima . Ponuditelj mora navesti proizvod koji alternativno nudi, te proizvođača tog proizvoda. Stavke troškovnika rađene su po kompletima.</t>
  </si>
  <si>
    <t>Dobava, ugradnja i spajanje stropne svjetiljke u kupaonici, opalni pokrov, tip kao SITECO EUROPLEX TC, IP65, komplet sa izvorom svjetlosti 2xTC-LEL 18W, cod. 5LS23472TR ili jednakovrijedan proizvod. U cijenu uključen i napojni kabel prosječne dužine 5,00 m po rasvjetnom mjestu te sva potrebna štemanja za provlačenje novih instalacija, krpanja nakon postavljenih instalacija i svi potrebni radovi i materijali do potpune funkcionalnisti.</t>
  </si>
  <si>
    <t>Dobava, ugradnja i spajanje zidne svjetiljke u kupaonici, tip kao SITECO EUROPLEX TC mirror, IP44, komplet sa izvorom svjetlosti 1xT16 14W, cod. 5MD81471M3 ili jednakovrijedan proizvod. U cijenu uključen i napojni kabel prosječne dužine 5,00 m po rasvjetnom mjestu te sva potrebna štemanja za provlačenje novih instalacija, krpanja nakon postavljenih instalacija i svi potrebni radovi i materijali do potpune funkcionalnisti.</t>
  </si>
  <si>
    <t>Dobava i montaža kompletne razvodne ploče, komplet opremljene (razdjelnik s montiranih 8 komada osigurača, 1 kom  zaštitne sklopke za kupaonice  FID 25/0,03A, odvodnik prenapona, Cu sabirnice 100A jednopolne izolirane, nespecifirani materijal, stopice, spojni kabeli, POK kanali, vijci i stezaljke i ostalo). U cijenu uključen i napojni kabel te sva potrebna štemanja za provlačenje novih instalacija do ormara, krpanja nakon postavljenih instalacija i svi potrebni radovi i materijali do potpune funkcionalnisti.</t>
  </si>
  <si>
    <t>Dobava i ugradnja zaštitne sklopka FID 40/0,5A. U cijenu uključen i napojni kabel prosječne dužine 5,00 m po rasvjetnom mjestu te sva potrebna štemanja za provlačenje novih instalacija, krpanja nakon postavljenih instalacija i svi potrebni radovi i materijali do potpune funkcionalnisti.</t>
  </si>
  <si>
    <t>Dobava i montaža serijskog prekidača podžbuknog. U cijenu uključen i napojni kabel prosječne dužine 5,00 m po prkidaču te sva potrebna štemanja za provlačenje novih instalacija, krpanja nakon postavljenih instalacija i svi potrebni radovi i materijali do potpune funkcionalnisti.</t>
  </si>
  <si>
    <t>Dobava i montaža zvona s transformatorom, te tipkala za zvono. U cijenu uključen i napojni kabel prosječne dužine 5,00 m  te sva potrebna štemanja za provlačenje novih instalacija, krpanja nakon postavljenih instalacija i svi potrebni radovi i materijali do potpune funkcionalnisti.</t>
  </si>
  <si>
    <t>Dobava i montaža kupaonskog indikatora s 3 tipke 16A. U cijenu uključen i napojni kabel prosječne dužine 5,00 m  te sva potrebna štemanja za provlačenje novih instalacija, krpanja nakon postavljenih instalacija i svi potrebni radovi i materijali do potpune funkcionalnisti.</t>
  </si>
  <si>
    <t>Dobava i montaža šuko utičnica. U cijenu uključen i napojni kabel prosječne dužine 5,00 m  te sva potrebna štemanja za provlačenje novih instalacija, krpanja nakon postavljenih instalacija i svi potrebni radovi i materijali do potpune funkcionalnisti.</t>
  </si>
  <si>
    <t>Dobava i montaža šuko utičnice II/p OG montirane podžbukno do visine poklopca utičnica. U cijenu uključen i napojni kabel prosječne dužine 5,00 m  te sva potrebna štemanja za provlačenje novih instalacija, krpanja nakon postavljenih instalacija i svi potrebni radovi i materijali do potpune funkcionalnisti.</t>
  </si>
  <si>
    <t>Dobava i montaža utičnice za telefon. U cijenu uključen i napojni kabel prosječne dužine 8,00 m  te sva potrebna štemanja za provlačenje novih instalacija, krpanja nakon postavljenih instalacija i svi potrebni radovi i materijali do potpune funkcionalnisti.</t>
  </si>
  <si>
    <t>Dobava i montaža TV utičnice. U cijenu uključen i napojni kabel prosječne dužine 8,00 m  te sva potrebna štemanja za provlačenje novih instalacija, krpanja nakon postavljenih instalacija i svi potrebni radovi i materijali do potpune funkcionalnisti.</t>
  </si>
  <si>
    <t>Ispitivanje kompletne novoizvedene elektro instalacije te izdavanje atesta ispravnosti.</t>
  </si>
  <si>
    <t>UKUPNO ELEKTROTEHNIČKE INSTALACIJE :</t>
  </si>
  <si>
    <t>RUŠENJE I DEMONTAŽE</t>
  </si>
  <si>
    <t>STOLARSKI RADOVI (vanjska i unutarnja stolarija)</t>
  </si>
  <si>
    <t xml:space="preserve">PARKETRSKI RADOVI </t>
  </si>
  <si>
    <t xml:space="preserve">SOBOSLIKARSKO LIČILAČKI RADOVI </t>
  </si>
  <si>
    <t>INSTALACIJE VODOVODA I KANALIZACIJE TE SANITARNE OPREME</t>
  </si>
  <si>
    <t>ELEKTROTEHNIČKE INSTALACIJE</t>
  </si>
  <si>
    <t>UKUPNO RADOVI S PDV-om :</t>
  </si>
  <si>
    <t>UKUPNO RADOVI NETTO :</t>
  </si>
  <si>
    <t>4.2.</t>
  </si>
  <si>
    <t>Izrada hidroizolacije postojećeg poda u kupaonici (podna ploha + 10 cm vertikalnog ruba uz zidova), s jednim hladnim premazom i jednim slojem trake za varenje V-4 - vareno.</t>
  </si>
  <si>
    <t>4.3.</t>
  </si>
  <si>
    <t>Dobava i ugradba držača za ručnike pokraj umivanika i kade, zidna kromirana. Obračun po komadu kompletno montiranog držača, uključivo sav potreban rad i materijal.</t>
  </si>
  <si>
    <t>Dobava i ugradba držača WC papira, bočnomontaža na zid, rotacijska izvedba. Obračun po komadu kompletno montiranog držača, uključivo sav potreban rad i materijal.</t>
  </si>
  <si>
    <t>Ispitivanje parlafonske instalacije te izdavanje atesta ispravnosti.</t>
  </si>
  <si>
    <t>2.9.</t>
  </si>
  <si>
    <t>3. IZOLATERSKI RADOVI</t>
  </si>
  <si>
    <t>3.2.</t>
  </si>
  <si>
    <t>4. STOLARSKI RADOVI  (vanjska i unutarnja stolarija)</t>
  </si>
  <si>
    <t xml:space="preserve">5. KERAMIČARSKI RADOVI </t>
  </si>
  <si>
    <t xml:space="preserve">6. PARKETARSKI RADOVI </t>
  </si>
  <si>
    <t xml:space="preserve">7. SOBOSLIKARSKO LIČILAČKI RADOVI </t>
  </si>
  <si>
    <t>7.2.</t>
  </si>
  <si>
    <t>8. INSTALACIJE VODOVODA I KANALIZACIJE, SANITARNA OPREMA</t>
  </si>
  <si>
    <t>8.6.</t>
  </si>
  <si>
    <t>8.7.</t>
  </si>
  <si>
    <t>8.8.</t>
  </si>
  <si>
    <t>8.9.</t>
  </si>
  <si>
    <t>8.10.</t>
  </si>
  <si>
    <t>8.11.</t>
  </si>
  <si>
    <t>9. ELEKTROTEHNIČKE INSTALACIJE</t>
  </si>
  <si>
    <t>9.13.</t>
  </si>
  <si>
    <t>9.15.</t>
  </si>
  <si>
    <t>OPĆI OPIS INSTALACIJA VODOVODA I KANALIZACIJE I SANITARNE OPREME</t>
  </si>
  <si>
    <t>OPĆI OPIS SOBOSLIKARSKO LIČILAČKI RADOVI</t>
  </si>
  <si>
    <t>Otucanje zbuke zidova na mjestima oštećenja ili dotrajalosti postojeće žbuke. Žbuka se ne otucava na mjestima gdje je potpuno "zdrava" ( bez pukotina i čvrsto sljubljena na konstrukciju. Površine za otucanje mora odobriti nadzorni inženjer. Utovar, odvoz i istovar na lokaciju  udaljenu do 10 km. Obračum po m2 otučene žbuke.</t>
  </si>
  <si>
    <t>Izrada  hidroizolacije zida kupaonice, na zidove uz kadu, preko prethodno sanirane žbuke zidova nakon skidanja zidnih keramičkih pločica. Izolaciju izvesti na opranu i očišćenu podlogu. Hidroizolacija se sastoji od dva sloja visoko elastičnog dvokomponentnog cementnog morta svaki debljine min. 2 mm. U prvi sloj se utisne alkalno otporna mrežica veličine oka 4-5 mm. Na mjestima dilatacija, spojeva okomitih i horizontalnih ploha,te odvoda treba ugraditi poliestersku gumiranu traku s alkalno otpornim filcem, kutne elemente i manžete. Trake se međusobno lijepe posebnim ljepilom. Izolacija kao Maperelastic   ili jednakovrijedan proizvod.       U cijenu uračunati vrijednosti svog osnovnog i pomoćnog materijala i rada.
Obračun po m2 površine izvedene izolacije.</t>
  </si>
  <si>
    <t>a/ zidne keramičke pločice u kupaonici visine 2,00 m</t>
  </si>
  <si>
    <t>+</t>
  </si>
  <si>
    <r>
      <t>m</t>
    </r>
    <r>
      <rPr>
        <vertAlign val="superscript"/>
        <sz val="11"/>
        <rFont val="CRO_Swiss_Light-Normal"/>
        <charset val="238"/>
      </rPr>
      <t>1</t>
    </r>
  </si>
  <si>
    <t>9.11.</t>
  </si>
  <si>
    <t xml:space="preserve">hodnik </t>
  </si>
  <si>
    <t>Rušenje postojećih pregradnih zidova od opeke NF zidani u PCM-u obostrano žbukani, utovar, odvoz i pažljivi istovar na deponiju udaljenu do 10 km.</t>
  </si>
  <si>
    <t>m'</t>
  </si>
  <si>
    <t>Popravak žbuke stropova stropova u svim prostorijama stana. Stavka obuhvaća otucanje labavih i ispucalih dijelova žbuke te nanošenje novog sloja žbuke na mjestu prethodno skinutog sloja. U cijenu uključen sav potreban rad i materijal. Obračun prema m2 popravljene žbuke.</t>
  </si>
  <si>
    <t xml:space="preserve">Zidarska obrada oko novougrađenih ulaznih vrata, unutarnjih vrata te oko postojeće ugrađenje vanjske stolarije od PVC-a (prozora i balkonskih vrata). Uključivo eventualni popravak ploha oko ugrađenih elemenata, štemanja i žbukanja tj. dovođenje otvora u pravokutni oblik, po potrebi, te potrebna radna skela. </t>
  </si>
  <si>
    <t>2.6.</t>
  </si>
  <si>
    <t>Nabava i ugradba unutarnjih prozorskih klupčica</t>
  </si>
  <si>
    <t>Dobava i ugradba metalnih pragova (lajsni) unutarnjih vrata širine te lajsne između različitih vrsta završne obloge podova 1,0 do 1,5 cm. Za odabir konzultirati nadzornog inženjera.</t>
  </si>
  <si>
    <t xml:space="preserve">          bojanje zidova</t>
  </si>
  <si>
    <t>Dobava i ugradba polukružne tuš kade dim 80x80 cm I klase, uključivo sa mješalicom, kutnim ventilima, rozetom,  sifonom, te nosačom zastora i zastorom od vodotpornog plastificiranog materijala te ostalom pripadajućom opremom. Postaviti jednoručnu tuš bateriju. Tuš i crijevo ugraditi na zid kao klizni. U cijenu uračunati sav potreban materijal i rad do potpune gotovosti. Komplet.</t>
  </si>
  <si>
    <t>vel. 90/210 cm</t>
  </si>
  <si>
    <t>4.1.</t>
  </si>
  <si>
    <t>b/ zidne keramičke pločice u radnoj kuhinji visine 1,20m iznad kuhinjskih elemenata. Pločice se ugrađuju na visini od 70 do 160 cm</t>
  </si>
  <si>
    <t>Izvedba priključka za sudoper koji se sastoji od dovoda cijevi za dovod i odvod vode, te dva podžbukna ventila.  U cijenu uključen sav potreban rad i materija, sva štemanja i krpanja.Komplet.</t>
  </si>
  <si>
    <t>9.16.</t>
  </si>
  <si>
    <t>9.17.</t>
  </si>
  <si>
    <t>Dobava i montaža električne kupaonske zidne grijalice, oblika kao unutarnja klima jedinica, snage 2000W. Grijalica se montira na zid iznad vrata kupaonice. U stavku uključena i ugradnja napojnog elektro kabela te priključak grijalice na elektro mrežu, sav potreban rad i materijal do potpune gotovosti. Obračun po komadu.</t>
  </si>
  <si>
    <t>Ministarstvo hrvatskih branitelja</t>
  </si>
  <si>
    <t>Zadar, ožujak 2020. godine.</t>
  </si>
  <si>
    <t xml:space="preserve">kuhinja </t>
  </si>
  <si>
    <t>dnevni boravak</t>
  </si>
  <si>
    <t>a/  Unutarnja drvena vrata kupaonice zidarske vel. 70/205 cm</t>
  </si>
  <si>
    <t>Bojanje unutarnjih zidova (novih i postojećih) disperzivnom bojom, u dva sloja u tonu i nijansi po izboru projektanta. Prije nanošenja boje sve površine potrebno je dobro očistiti od postojeće boje, otprašiti i premazati impregnacijskim premazom. U cijenu uključiti sav materijal,  pripremne i pomoćne radove, kao što su gletanje, brušenje, radne skele i sl.</t>
  </si>
  <si>
    <t>10. RAZNI RADOVI</t>
  </si>
  <si>
    <t>10.1.</t>
  </si>
  <si>
    <t>UKUPNO RAZNI RADOVI :</t>
  </si>
  <si>
    <t>10.2.</t>
  </si>
  <si>
    <t xml:space="preserve">kom </t>
  </si>
  <si>
    <t>Dobava i ugradnja metalnih dimnjačkih rozeta za priključak peći na dimovodni kanal. Uključen sav potreban rad i materijal. Obračun po komadu.</t>
  </si>
  <si>
    <t>10.</t>
  </si>
  <si>
    <t>RAZNI RADOVI</t>
  </si>
  <si>
    <t>4.4.</t>
  </si>
  <si>
    <t>Dobava i ugradnja vanjskih aluminijskih prozorskih klupčica karakteristika kao Fenorm izrađene od aluminjskog lima, zaštićene PVC folijom, u bijeloj boji.  Stavka uključuje dobavu klupčice sa svim potrebnim dodacima i lementima te montažu klupćice sukladno uputstvima proizvođača, uključen sav potreban rad i materijal do potpune gotovosti. Obračun po komadu.</t>
  </si>
  <si>
    <t>a/  unutarnja kamena klupčica d=2 cm, širine do 15 cm</t>
  </si>
  <si>
    <t>Bojanje stropova disperzivnom bojom, u dva sloja u tonu i nijansi po izboru projektanta. Prije nanošenja boje sve površine potrebno je dobro očistiti od postojeće boje, otprašiti i premazati impregnacijskim premazom. U cijenu uključiti sav materijal,  pripremne i pomoćne radove, kao što su gletanje, brušenje, radne skele i sl.</t>
  </si>
  <si>
    <t>Dobava i montaža visokotlačnog električnog bojlera sadržaja 50 l, proizvod kao »Gorenje« ili jednako vrijedan proizvod, uključivo sav meterijal za zavješanje, sigurnosno-povratni ventil 1/2'', s ugrađenim termostatom, uključivo spoj na pocinčane cijevi 1/2'', s fleksibilnim cijevima, toplu i hladnu vodu te podžbukni ventil 1/2'' s ukrasnom kapom i rozeta na hladnoj vodi.  U stavci obračunati sva potrebna štemanja i krpanja. Komplet</t>
  </si>
  <si>
    <t>9.14.</t>
  </si>
  <si>
    <t>Dobava i ugradnja DC INVERTER rashladnog kondenzatorsko / kompresorskog sustava za hlađenje i grijanje, koji obvezatno mora imati automatski restart po prekidu i ponovnom uspostavljanju napajanja s mikroprocerskom regulacionom automatikom i elektronskim ekspanzijskim ventilom (dizalica topline) "Split" izvedbe, koja se sastoji od jedne unutarnje i jedne vanjske jedinice.</t>
  </si>
  <si>
    <t>Probijanja raznih otvora u zidovima  za instalacije te štemanje otvora iznad ulaznih vrata radi ugradnje novi ulaznih vrata, šetamnje u visini od 10 cm. Uključen sav potreban rad i materijal. Obračun po m2.</t>
  </si>
  <si>
    <t>SPLITSKO DALMATINSKA</t>
  </si>
  <si>
    <t>GRAD SOLIN</t>
  </si>
  <si>
    <t xml:space="preserve">Ulica Petra Krešimira IV. Br.52 </t>
  </si>
  <si>
    <t>P+5</t>
  </si>
  <si>
    <t>1.kat</t>
  </si>
  <si>
    <t>Demontaža (skidanje) završne obloge poda od parketa u kuhinji s blagovaonicom I dnevnim boravkom. Utovar, odvoz i istovar na lokaciju  udaljenu do 10 km. Obračun po m2 srušene podne konstrukcije s parketnom oblogom.</t>
  </si>
  <si>
    <r>
      <t>Zidanje pregradnog zidova debljine 10 cm od siporex blokova obostano gletanog s utopljenom mrežicom. U cijenu uračunati i izradu nadvoja za ugradnju vrata dim. 70/205 cm, gletanje i priprema za bojanje novoizvedenih zidova.Stavka uključuje sav potreban rad i materijal, pomoćne skele i konstrukcije. 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novoozidanog, ožbukanog i gletanog zida.  </t>
    </r>
  </si>
  <si>
    <t xml:space="preserve">     a/ Jednokrilni prozor s otklopno zaokretnim krilom  + roleta, vel. 100/120 cm</t>
  </si>
  <si>
    <t xml:space="preserve">     b/ Balkonska vrata s otklopno zaokretnim krilom + rolete , vel. 80/220 cm</t>
  </si>
  <si>
    <t>a/  Unutarnja drvena sobna vrata zidarske vel. 70/205 cm</t>
  </si>
  <si>
    <t>Izrada, dobava i ugradba jednokrilnih zaokretnih punih unutarnjih vrata kupaonice . Dovratnik je masivne izrade drva 42x100 mm. Krilo vrata u donjem dijelu imaju aluminijsku ventilacijsku rešetku dimenzija 150 x 350 mm. Vrata imaju kompletan okov: usadna brava s ključem, ručke i štitnici, pokrovna letvica za spoj zid-dovratnik. Površinska obrada i ral po želji investitora.</t>
  </si>
  <si>
    <t>Izrada, dobava i ugradba jednokrilnih zaokretnih punih unutarnjih vrata sobe. Dovratnik je masivne izrade drva 42x100 mm. Vrata imaju kompletan okov: usadna brava s ključem, ručke i štitnici, pokrovna letvica za spoj zid-dovratnik. Površinska obrada i ral po želji investitora.</t>
  </si>
  <si>
    <t>Popločenje podova  kuhinje s blagovaonicom i dnevnim boravkom, hodnika, kupaonice i loggie I klase debljine 1,0 cm, po izboru investitora i/ili nadzornog inženjera. Pločice se polažu u fleksibilnom građevinskom lijepilu. U cijenu uključena priprema podloge (fino poravnavanje materijalom za poravnavanje i čišćenje podloge) te sav potreban rad i materijal do potpune gotovosti. Obračun po m2 postavljenih pločica.</t>
  </si>
  <si>
    <t>Dobava i ugradba gotovog hrastovog troslojnog parketa debljine 14 mm,  na prethodno izveden cementni estrih. Završna obrada parketa je sjajni lak. U cijenu uključena  priprema podloge (fino poravnavanje materijalom za poravnavanje i čišćenje podloge) te sav potreban rad i materijal do potpune gotovosti.</t>
  </si>
  <si>
    <t xml:space="preserve">      bojanje stropova</t>
  </si>
  <si>
    <t>Dobava, ugradnja i spajanje zidnih i stropnih svjetiljki (plafonjere) s grlom E27 i štedne žarulje 11W u prostoru hodnika, kuhinje, dnevnog boravka i blagovaonice,terase te sobe. U cijenu uključen i napojni kabel prosječne dužine 5,00 m po rasvjetnom mjestu te sva potrebna štemanja za provlačenje novih instalacija, krpanja nakon postavljenih instalacija i svi potrebni radovi i materijali do potpune funkcionalnisti.</t>
  </si>
  <si>
    <t>Dobava i montaža prekidača običnog podžbuknog (kuhinja, blagovaonica, dnevni boravak, sobe). U cijenu uključen i napojni kabel prosječne dužine 5,00 m po prekidaču te sva potrebna štemanja za provlačenje novih instalacija, krpanja nakon postavljenih instalacija i svi potrebni radovi i materijali do potpune funkcionalnisti.</t>
  </si>
  <si>
    <r>
      <t xml:space="preserve">Vanjska jedinica tehničkih karakteristika:
Učin hlađenja: 3,5 (1,1 - 3,8) kW
Učin grijanja: 4,0 (1,3 - 4,6) kW
SEER / Energetska klasa: 7,2 / A++
SCOP / Energetska klasa: 4,4 / A+
Razina buke: 50 dB
Dimenzije (v/š/d): 550 x 800 x 285 mm
Težina: 31 kg
Promjer priključka cijevi:
- plinska faza: </t>
    </r>
    <r>
      <rPr>
        <sz val="11"/>
        <color indexed="8"/>
        <rFont val="Calibri"/>
        <family val="2"/>
        <scheme val="minor"/>
      </rPr>
      <t xml:space="preserve">ø9,52 (3/8) mm(")
- tekuća faza: ø6,35 (1/4) mm(")
Maksimalna duljina cijevi: 20 m
Maksimalna visinska razlika: 12 m
Područje rada:
- režim hlađenja: -10°C do +46°C
- režim grijanja: -15°C do +24°C
Napajanje: 230 V - 1 f - 50 Hz
Medij: R410A
</t>
    </r>
  </si>
  <si>
    <r>
      <t xml:space="preserve">Original ili jednakovrijedno:
</t>
    </r>
    <r>
      <rPr>
        <b/>
        <sz val="11"/>
        <color indexed="8"/>
        <rFont val="Calibri"/>
        <family val="2"/>
        <scheme val="minor"/>
      </rPr>
      <t>MITSUBISHI ELECTRIC MUZ-SF35VE</t>
    </r>
  </si>
  <si>
    <r>
      <t>Unutarnja jedinica namijenjena za montažu na zid, tehničkih karakteristika:
Učin hlađenja: 3,5 (1,1 - 3,8) kW
Učin grijanja: 4,0 (1,3 - 4,6) kW
Razina buke (v/n): 42 / 21 dB
Protok zraka: 210 - 660 m</t>
    </r>
    <r>
      <rPr>
        <sz val="11"/>
        <color indexed="8"/>
        <rFont val="Calibri"/>
        <family val="2"/>
        <scheme val="minor"/>
      </rPr>
      <t>³/h
Dimenzije (v/š/d): 299 x 798 x 195 mm
Težina: 10 kg
Infracrveni daljinski upravljač sa tjednim timerom uključen</t>
    </r>
  </si>
  <si>
    <r>
      <t xml:space="preserve">Original ili jednakovrijedno:
</t>
    </r>
    <r>
      <rPr>
        <b/>
        <sz val="11"/>
        <color indexed="8"/>
        <rFont val="Calibri"/>
        <family val="2"/>
        <scheme val="minor"/>
      </rPr>
      <t>MITSUBISHI ELECTRIC MSZ-SF35VE</t>
    </r>
  </si>
  <si>
    <t>Završno čišćenje stana što uključuje pranje prozora, podnih površina, zidnih površina od keramičkih pločica, unutrašnje stolarije; sve spremno i čisto za useljenje namještaja korisnika.</t>
  </si>
  <si>
    <t>5.2.</t>
  </si>
  <si>
    <t>Pažljiva demontaža stolarije sa svim potrebnim radovima i pomoćnim konstrukcijama. Slaganje, utovar, odvoz i pažljivi istovar na lokaciju  udaljenu do 10 km (ulazna vrata 0,9x2,05m, unut.vrata 0,70x2,00m, 0,8x2,00, nadsvjetlo 0,7/0,55 m, prozor 1,2/115 s kutijom rolete 1,20 x 0,20m, balkonska vrata 0,8x2,20 s kutijo, rolete 0,8x0,20m).</t>
  </si>
  <si>
    <t xml:space="preserve">b/ širine 20 cm, dužine 100 cm </t>
  </si>
  <si>
    <t>Izrada, dobava i ugradba  prozorskih konstrukcija i balkonskih vrata od petkomornog PVC  profila s  PVC roletama, u bijeloj boji, ostakljenje  IZO  staklom 4+16+4. Doprozornik i okvir prozora, te pokrovne letvice izrađeni su iz PVC-a s 'kompletnim stolarskim okovom s »Oliva« ili »Baketa« zatvaračem.Dokazana zvučna izolacija Rw =32 Db, a koef. Prolaza topline U =1,1m2K. 'Ostakljenje IZO staklom d=(4+16+4) mm uključeno u stavku.  Sve ostalo prema tehničkim uvjetima. Ugradnja uključuje dopremu kompletnog prozora fco gradilište,'stolarsku ugradbu, stolarsko sastavljanje kod ugradnje složenijih prozora sa svim potrebnim pomočnim materijalom i priborom, uključujući ekspandirajuću spužvastu traku (RAL ugradnja) koja se bočno lijepi na doprozornik.Traka je paropropusna i vodonepropusna.</t>
  </si>
  <si>
    <t>Izrada, dobava i ugradba  ulaznih punih vrata stana s protuprovalnom bravom, od  petokomornog PVC profila sa svim potrebnim predradnjama, uključeno u stavku. Vrata su u boji drveta. Ugradnja uključuje dopremu  fco gradilište, stolarsku ugradbu, stolarsko sastavljanje sa svim potrebnim pomoćnim materijalom, opremom i priborom, pokrovne letvice, purpen, sigurnosna brava, bitrax trake i dr, komplet.</t>
  </si>
  <si>
    <t>PVC ulazna vrata stana u boji drveta</t>
  </si>
  <si>
    <t>Demontaža sanitarne opreme u kupanici (WC školjka s vodokotlićem, kada, umivaonik, etažer, držač sapuna i ručnike, bojler) te demontaža i skidanje postojeće  vodovodne i kanalizacijske instalacije u kupaonici te iste u kuhinji (za sudoper, dovod i odvod). Radove izvodi kvalificirani radnik.Utovar, odvoz i istovar na lokaciju  udaljenu do 10 km. Obračun po kompletu.</t>
  </si>
  <si>
    <t>Skidanje sokla podne obloge od keramičkih pločica na na terasi, kuhinji i hodniku. Utovar, odvoz i istovar na lokaciju  udaljenu do 10 km. Obračun po m2 skinutih zidnih keramičkih pločica.</t>
  </si>
  <si>
    <t xml:space="preserve">Oblaganje zidova  kupanice i radne kuhinje keramičkim pločicama I klase debljine 1,0 cm po izboru investitora i/ili nadzornog inženjera. Pločice se polažu u fleksibilnom građevinskom lijepilu. U cijenu uključen sav potreban rad i materijal do potpune gotovosti. Vrijednost ker. pločica  do 80,00 kn/m2. Obračun po m2 postavljenih pločica. </t>
  </si>
  <si>
    <t>Skidanje zidnih keremičkih pločica u prostoru radne kuhinje i kupaonice te podnih ker.pločica u kupaonici. Utovar, odvoz i istovar na lokaciju  udaljenu do 10 km. Obračun po m2 skinutih zidnih keramičkih pločica.</t>
  </si>
  <si>
    <t>U jediničnu cijenu zidarskih radova uračunati sav potreban rad i materijal, sve transporte, zaštitu od atmosferskih utjecaja, korištenje radne skele i sl. Uračunati grubo čišćenje te uklanjanje otpadaka i osiguranje mjera zaštite na radu.Kod izvedbe estriha izvođač je dužan zatražiti od nadzornog inženjera visinske kote, te ih u naravi usaglasiti sa projektnim zadacima. Obavezna provjera isušenosti estriha prije postavljanja podova. Obračun po m3(m2) ugrađenog materijala.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</si>
</sst>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  <numFmt numFmtId="166" formatCode="0_)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TopazFEF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name val="CRO_Swiss_Light-Normal"/>
      <charset val="238"/>
    </font>
    <font>
      <sz val="9"/>
      <color indexed="61"/>
      <name val="CRO_Swiss_Light-Normal"/>
      <charset val="238"/>
    </font>
    <font>
      <sz val="9"/>
      <name val="CRO_Swiss_Light-Normal"/>
      <charset val="238"/>
    </font>
    <font>
      <sz val="10"/>
      <name val="CRO_Swiss_Light-Normal"/>
      <charset val="238"/>
    </font>
    <font>
      <vertAlign val="superscript"/>
      <sz val="11"/>
      <name val="CRO_Swiss_Light-Normal"/>
      <charset val="238"/>
    </font>
    <font>
      <vertAlign val="superscript"/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3"/>
      </left>
      <right style="medium">
        <color indexed="26"/>
      </right>
      <top/>
      <bottom/>
      <diagonal/>
    </border>
  </borders>
  <cellStyleXfs count="4">
    <xf numFmtId="0" fontId="0" fillId="0" borderId="0"/>
    <xf numFmtId="0" fontId="12" fillId="0" borderId="0"/>
    <xf numFmtId="0" fontId="15" fillId="0" borderId="0" applyProtection="0">
      <alignment horizontal="left" vertical="top"/>
    </xf>
    <xf numFmtId="0" fontId="13" fillId="0" borderId="0"/>
  </cellStyleXfs>
  <cellXfs count="193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quotePrefix="1" applyFont="1" applyAlignment="1">
      <alignment vertical="top" wrapText="1"/>
    </xf>
    <xf numFmtId="0" fontId="1" fillId="0" borderId="0" xfId="0" applyFont="1" applyAlignment="1">
      <alignment horizontal="right" wrapText="1"/>
    </xf>
    <xf numFmtId="4" fontId="0" fillId="0" borderId="3" xfId="0" applyNumberFormat="1" applyFont="1" applyBorder="1" applyAlignment="1" applyProtection="1">
      <alignment horizontal="center" wrapText="1"/>
      <protection locked="0"/>
    </xf>
    <xf numFmtId="4" fontId="0" fillId="2" borderId="3" xfId="0" applyNumberFormat="1" applyFont="1" applyFill="1" applyBorder="1" applyAlignment="1" applyProtection="1">
      <alignment horizontal="center" wrapText="1"/>
      <protection locked="0"/>
    </xf>
    <xf numFmtId="0" fontId="22" fillId="0" borderId="0" xfId="0" quotePrefix="1" applyFont="1" applyAlignment="1" applyProtection="1">
      <alignment horizontal="justify" vertical="justify" wrapText="1"/>
    </xf>
    <xf numFmtId="166" fontId="22" fillId="0" borderId="0" xfId="0" quotePrefix="1" applyNumberFormat="1" applyFont="1" applyAlignment="1" applyProtection="1">
      <alignment horizontal="left" vertical="top"/>
    </xf>
    <xf numFmtId="0" fontId="22" fillId="0" borderId="0" xfId="0" applyFont="1" applyAlignment="1" applyProtection="1">
      <alignment horizontal="center" wrapText="1"/>
    </xf>
    <xf numFmtId="4" fontId="22" fillId="2" borderId="0" xfId="0" applyNumberFormat="1" applyFont="1" applyFill="1" applyAlignment="1" applyProtection="1">
      <alignment horizontal="center"/>
    </xf>
    <xf numFmtId="0" fontId="25" fillId="0" borderId="0" xfId="0" applyFont="1" applyProtection="1"/>
    <xf numFmtId="0" fontId="1" fillId="0" borderId="0" xfId="0" applyFont="1" applyAlignment="1">
      <alignment horizontal="left" vertical="center" wrapText="1"/>
    </xf>
    <xf numFmtId="49" fontId="10" fillId="2" borderId="0" xfId="0" applyNumberFormat="1" applyFont="1" applyFill="1" applyBorder="1" applyAlignment="1" applyProtection="1">
      <alignment horizontal="justify" vertical="center" wrapText="1"/>
    </xf>
    <xf numFmtId="0" fontId="10" fillId="2" borderId="0" xfId="0" applyFont="1" applyFill="1" applyAlignment="1" applyProtection="1">
      <alignment horizontal="justify" vertical="justify" wrapText="1"/>
    </xf>
    <xf numFmtId="0" fontId="10" fillId="2" borderId="0" xfId="0" quotePrefix="1" applyFont="1" applyFill="1" applyAlignment="1" applyProtection="1">
      <alignment horizontal="justify" vertical="justify" wrapText="1"/>
    </xf>
    <xf numFmtId="0" fontId="9" fillId="2" borderId="0" xfId="0" applyFont="1" applyFill="1" applyBorder="1" applyAlignment="1" applyProtection="1">
      <alignment horizontal="justify" vertical="top" wrapText="1"/>
    </xf>
    <xf numFmtId="0" fontId="0" fillId="0" borderId="0" xfId="0" applyAlignment="1">
      <alignment vertical="center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4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0" xfId="0" applyNumberFormat="1" applyFont="1" applyFill="1" applyBorder="1" applyAlignment="1" applyProtection="1">
      <alignment horizontal="center" wrapText="1"/>
      <protection locked="0"/>
    </xf>
    <xf numFmtId="0" fontId="23" fillId="2" borderId="7" xfId="0" applyFont="1" applyFill="1" applyBorder="1" applyAlignment="1" applyProtection="1">
      <alignment horizontal="center"/>
    </xf>
    <xf numFmtId="4" fontId="24" fillId="2" borderId="0" xfId="0" applyNumberFormat="1" applyFont="1" applyFill="1" applyAlignment="1" applyProtection="1"/>
    <xf numFmtId="4" fontId="24" fillId="2" borderId="0" xfId="0" applyNumberFormat="1" applyFont="1" applyFill="1" applyAlignment="1" applyProtection="1">
      <alignment horizontal="right"/>
    </xf>
    <xf numFmtId="0" fontId="25" fillId="2" borderId="0" xfId="0" applyFont="1" applyFill="1" applyProtection="1"/>
    <xf numFmtId="4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quotePrefix="1" applyFont="1" applyAlignment="1" applyProtection="1">
      <alignment horizontal="justify" vertical="justify" wrapText="1"/>
    </xf>
    <xf numFmtId="4" fontId="0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165" fontId="2" fillId="0" borderId="1" xfId="0" applyNumberFormat="1" applyFont="1" applyBorder="1" applyAlignment="1">
      <alignment horizontal="left" vertical="center"/>
    </xf>
    <xf numFmtId="4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quotePrefix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left" vertical="top"/>
    </xf>
    <xf numFmtId="0" fontId="17" fillId="3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6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19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 wrapText="1"/>
    </xf>
    <xf numFmtId="4" fontId="0" fillId="2" borderId="5" xfId="0" applyNumberFormat="1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2" fontId="0" fillId="0" borderId="5" xfId="0" applyNumberFormat="1" applyFont="1" applyBorder="1" applyAlignment="1" applyProtection="1">
      <alignment horizontal="center" wrapText="1"/>
    </xf>
    <xf numFmtId="2" fontId="0" fillId="0" borderId="5" xfId="0" applyNumberFormat="1" applyFont="1" applyBorder="1" applyAlignment="1" applyProtection="1">
      <alignment horizontal="center"/>
    </xf>
    <xf numFmtId="4" fontId="0" fillId="0" borderId="5" xfId="0" applyNumberFormat="1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justify" vertical="top" wrapText="1"/>
    </xf>
    <xf numFmtId="0" fontId="1" fillId="0" borderId="3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2" fontId="0" fillId="2" borderId="3" xfId="0" applyNumberFormat="1" applyFont="1" applyFill="1" applyBorder="1" applyAlignment="1" applyProtection="1">
      <alignment horizontal="center"/>
    </xf>
    <xf numFmtId="4" fontId="0" fillId="2" borderId="3" xfId="0" applyNumberFormat="1" applyFont="1" applyFill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 wrapText="1"/>
    </xf>
    <xf numFmtId="4" fontId="0" fillId="2" borderId="4" xfId="0" applyNumberFormat="1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2" fontId="0" fillId="2" borderId="4" xfId="0" applyNumberFormat="1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2" fontId="0" fillId="2" borderId="5" xfId="0" applyNumberFormat="1" applyFont="1" applyFill="1" applyBorder="1" applyAlignment="1" applyProtection="1">
      <alignment horizontal="center" wrapText="1"/>
    </xf>
    <xf numFmtId="2" fontId="0" fillId="2" borderId="5" xfId="0" applyNumberFormat="1" applyFont="1" applyFill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justify" vertical="top" wrapText="1"/>
    </xf>
    <xf numFmtId="4" fontId="0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2" fontId="0" fillId="2" borderId="0" xfId="0" applyNumberFormat="1" applyFont="1" applyFill="1" applyBorder="1" applyAlignment="1" applyProtection="1">
      <alignment horizontal="center" wrapText="1"/>
    </xf>
    <xf numFmtId="2" fontId="0" fillId="2" borderId="0" xfId="0" applyNumberFormat="1" applyFont="1" applyFill="1" applyBorder="1" applyAlignment="1" applyProtection="1">
      <alignment horizontal="center"/>
    </xf>
    <xf numFmtId="4" fontId="0" fillId="2" borderId="6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vertical="top" wrapText="1"/>
    </xf>
    <xf numFmtId="0" fontId="0" fillId="0" borderId="0" xfId="0" applyFont="1" applyAlignment="1" applyProtection="1">
      <alignment horizontal="center" vertical="top"/>
    </xf>
    <xf numFmtId="0" fontId="0" fillId="0" borderId="0" xfId="0" applyProtection="1"/>
    <xf numFmtId="0" fontId="0" fillId="2" borderId="0" xfId="0" applyFill="1" applyProtection="1"/>
    <xf numFmtId="0" fontId="0" fillId="0" borderId="0" xfId="0" applyFont="1" applyProtection="1"/>
    <xf numFmtId="0" fontId="0" fillId="2" borderId="0" xfId="0" applyFont="1" applyFill="1" applyProtection="1"/>
    <xf numFmtId="2" fontId="0" fillId="2" borderId="0" xfId="0" applyNumberFormat="1" applyFont="1" applyFill="1" applyProtection="1"/>
    <xf numFmtId="0" fontId="7" fillId="0" borderId="0" xfId="0" applyFont="1" applyAlignment="1" applyProtection="1">
      <alignment vertical="top" wrapText="1"/>
    </xf>
    <xf numFmtId="0" fontId="0" fillId="0" borderId="0" xfId="0" applyFont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right" vertical="top"/>
    </xf>
    <xf numFmtId="164" fontId="1" fillId="3" borderId="0" xfId="0" applyNumberFormat="1" applyFont="1" applyFill="1" applyBorder="1" applyAlignment="1" applyProtection="1">
      <alignment horizontal="right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justify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0" borderId="0" xfId="0" applyFont="1" applyBorder="1" applyProtection="1"/>
    <xf numFmtId="4" fontId="0" fillId="2" borderId="0" xfId="0" applyNumberFormat="1" applyFont="1" applyFill="1" applyProtection="1"/>
    <xf numFmtId="0" fontId="7" fillId="2" borderId="0" xfId="0" applyFont="1" applyFill="1" applyAlignment="1" applyProtection="1">
      <alignment horizontal="justify" vertical="top"/>
    </xf>
    <xf numFmtId="0" fontId="0" fillId="0" borderId="5" xfId="0" applyFont="1" applyBorder="1" applyAlignment="1" applyProtection="1">
      <alignment horizontal="center"/>
    </xf>
    <xf numFmtId="0" fontId="0" fillId="2" borderId="0" xfId="0" applyFill="1" applyAlignment="1" applyProtection="1">
      <alignment horizontal="justify" wrapText="1"/>
    </xf>
    <xf numFmtId="4" fontId="0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wrapText="1"/>
    </xf>
    <xf numFmtId="4" fontId="0" fillId="0" borderId="3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4" fontId="0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left" vertical="top" wrapText="1"/>
    </xf>
    <xf numFmtId="4" fontId="0" fillId="0" borderId="3" xfId="0" applyNumberFormat="1" applyFont="1" applyBorder="1" applyAlignment="1" applyProtection="1">
      <alignment horizontal="center"/>
    </xf>
    <xf numFmtId="4" fontId="21" fillId="0" borderId="3" xfId="0" applyNumberFormat="1" applyFont="1" applyBorder="1" applyAlignment="1" applyProtection="1">
      <alignment horizontal="center"/>
    </xf>
    <xf numFmtId="4" fontId="0" fillId="0" borderId="0" xfId="0" applyNumberFormat="1" applyFont="1" applyProtection="1"/>
    <xf numFmtId="0" fontId="0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 wrapText="1"/>
    </xf>
    <xf numFmtId="4" fontId="0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left" vertical="top" wrapText="1"/>
    </xf>
    <xf numFmtId="4" fontId="0" fillId="2" borderId="0" xfId="0" applyNumberFormat="1" applyFont="1" applyFill="1" applyBorder="1" applyAlignment="1" applyProtection="1">
      <alignment horizontal="center" wrapText="1"/>
    </xf>
    <xf numFmtId="4" fontId="0" fillId="0" borderId="0" xfId="0" applyNumberFormat="1" applyFont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justify" vertical="justify" wrapText="1"/>
    </xf>
    <xf numFmtId="0" fontId="6" fillId="0" borderId="0" xfId="0" applyFont="1" applyProtection="1"/>
    <xf numFmtId="0" fontId="7" fillId="2" borderId="0" xfId="0" applyFont="1" applyFill="1" applyAlignment="1" applyProtection="1">
      <alignment horizontal="center" vertical="top" wrapText="1"/>
    </xf>
    <xf numFmtId="0" fontId="14" fillId="2" borderId="0" xfId="0" applyFont="1" applyFill="1" applyAlignment="1" applyProtection="1">
      <alignment horizontal="justify" vertical="top" wrapText="1"/>
    </xf>
    <xf numFmtId="4" fontId="0" fillId="2" borderId="5" xfId="0" applyNumberFormat="1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>
      <alignment horizontal="center" vertical="center"/>
    </xf>
    <xf numFmtId="0" fontId="10" fillId="2" borderId="0" xfId="2" applyFont="1" applyFill="1" applyAlignment="1" applyProtection="1">
      <alignment horizontal="justify" vertical="top" wrapText="1"/>
    </xf>
    <xf numFmtId="0" fontId="10" fillId="2" borderId="0" xfId="2" applyFont="1" applyFill="1" applyBorder="1" applyAlignment="1" applyProtection="1">
      <alignment horizontal="justify" vertical="top" wrapText="1"/>
    </xf>
    <xf numFmtId="0" fontId="28" fillId="0" borderId="0" xfId="0" applyFont="1" applyAlignment="1" applyProtection="1">
      <alignment vertical="center" wrapText="1"/>
    </xf>
    <xf numFmtId="0" fontId="28" fillId="0" borderId="0" xfId="0" applyFont="1" applyAlignment="1" applyProtection="1">
      <alignment horizontal="left" vertical="center" wrapText="1"/>
    </xf>
    <xf numFmtId="0" fontId="10" fillId="2" borderId="0" xfId="3" applyFont="1" applyFill="1" applyAlignment="1" applyProtection="1">
      <alignment horizontal="justify" vertical="top"/>
    </xf>
    <xf numFmtId="0" fontId="0" fillId="0" borderId="0" xfId="0" applyFont="1" applyAlignment="1" applyProtection="1">
      <alignment vertical="top"/>
    </xf>
    <xf numFmtId="0" fontId="14" fillId="0" borderId="0" xfId="0" applyFont="1" applyFill="1" applyAlignment="1" applyProtection="1">
      <alignment horizontal="justify" vertical="justify" wrapText="1"/>
    </xf>
    <xf numFmtId="0" fontId="21" fillId="0" borderId="0" xfId="0" applyFont="1" applyBorder="1" applyAlignment="1" applyProtection="1">
      <alignment horizontal="center" wrapText="1"/>
    </xf>
    <xf numFmtId="4" fontId="0" fillId="0" borderId="5" xfId="0" applyNumberFormat="1" applyFont="1" applyBorder="1" applyAlignment="1" applyProtection="1">
      <alignment horizontal="center" wrapText="1"/>
    </xf>
    <xf numFmtId="2" fontId="31" fillId="0" borderId="0" xfId="0" applyNumberFormat="1" applyFont="1" applyFill="1" applyAlignment="1" applyProtection="1">
      <alignment horizontal="justify" vertical="top" wrapText="1"/>
    </xf>
    <xf numFmtId="0" fontId="10" fillId="0" borderId="0" xfId="3" applyFont="1" applyFill="1" applyAlignment="1" applyProtection="1">
      <alignment horizontal="justify" vertical="center"/>
    </xf>
    <xf numFmtId="164" fontId="1" fillId="0" borderId="3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0" fillId="0" borderId="0" xfId="3" applyFont="1" applyFill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164" fontId="1" fillId="3" borderId="3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</cellXfs>
  <cellStyles count="4">
    <cellStyle name="Normal 3" xfId="1"/>
    <cellStyle name="Normal_Okončana.sit-troškovnik" xfId="2"/>
    <cellStyle name="Normal_Okončana.sit-troškovnik_Sheet1" xfId="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409424</xdr:colOff>
      <xdr:row>0</xdr:row>
      <xdr:rowOff>155193</xdr:rowOff>
    </xdr:from>
    <xdr:to>
      <xdr:col>2</xdr:col>
      <xdr:colOff>308741</xdr:colOff>
      <xdr:row>4</xdr:row>
      <xdr:rowOff>140916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321" y="155193"/>
          <a:ext cx="556213" cy="747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4"/>
  <sheetViews>
    <sheetView showZeros="0" view="pageLayout" zoomScale="115" zoomScaleNormal="100" zoomScalePageLayoutView="115" workbookViewId="0">
      <selection activeCell="E38" sqref="E38:G39"/>
    </sheetView>
  </sheetViews>
  <sheetFormatPr defaultColWidth="9.140625" defaultRowHeight="15"/>
  <cols>
    <col min="2" max="2" width="9.140625" customWidth="1"/>
    <col min="4" max="4" width="1.28515625" customWidth="1"/>
    <col min="9" max="9" width="13" customWidth="1"/>
    <col min="10" max="11" width="9.140625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</row>
    <row r="2" spans="1:10">
      <c r="A2" s="1"/>
      <c r="B2" s="1"/>
      <c r="C2" s="1"/>
      <c r="D2" s="1"/>
      <c r="E2" s="1"/>
      <c r="F2" s="1"/>
      <c r="G2" s="1"/>
      <c r="H2" s="1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1"/>
      <c r="E4" s="1"/>
      <c r="F4" s="1"/>
      <c r="G4" s="1"/>
      <c r="H4" s="1"/>
      <c r="I4" s="1"/>
    </row>
    <row r="5" spans="1:10">
      <c r="A5" s="59"/>
      <c r="B5" s="59"/>
      <c r="C5" s="59"/>
      <c r="D5" s="59"/>
      <c r="E5" s="1"/>
      <c r="F5" s="1"/>
      <c r="G5" s="1"/>
      <c r="H5" s="1"/>
      <c r="I5" s="1"/>
    </row>
    <row r="6" spans="1:10">
      <c r="A6" s="60" t="s">
        <v>0</v>
      </c>
      <c r="B6" s="60"/>
      <c r="C6" s="60"/>
      <c r="D6" s="60"/>
      <c r="E6" s="60"/>
      <c r="F6" s="1"/>
      <c r="G6" s="1"/>
      <c r="H6" s="1"/>
      <c r="I6" s="1"/>
    </row>
    <row r="7" spans="1:10" ht="15" customHeight="1">
      <c r="A7" s="60" t="s">
        <v>1</v>
      </c>
      <c r="B7" s="60"/>
      <c r="C7" s="60"/>
      <c r="D7" s="60"/>
      <c r="E7" s="60"/>
      <c r="F7" s="1"/>
      <c r="G7" s="1"/>
      <c r="H7" s="1"/>
      <c r="I7" s="1"/>
    </row>
    <row r="8" spans="1:10">
      <c r="A8" s="59" t="s">
        <v>68</v>
      </c>
      <c r="B8" s="59"/>
      <c r="C8" s="59"/>
      <c r="D8" s="59"/>
      <c r="E8" s="59"/>
      <c r="F8" s="1"/>
      <c r="G8" s="1"/>
      <c r="H8" s="1"/>
      <c r="I8" s="1"/>
    </row>
    <row r="9" spans="1:10">
      <c r="A9" s="1"/>
      <c r="B9" s="1"/>
      <c r="C9" s="1"/>
      <c r="D9" s="1"/>
      <c r="E9" s="1"/>
      <c r="F9" s="1"/>
      <c r="G9" s="1"/>
      <c r="H9" s="1"/>
      <c r="I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</row>
    <row r="11" spans="1:10" ht="1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10" ht="36" customHeight="1">
      <c r="A12" s="1"/>
      <c r="B12" s="61" t="s">
        <v>2</v>
      </c>
      <c r="C12" s="61"/>
      <c r="D12" s="61"/>
      <c r="E12" s="61"/>
      <c r="F12" s="61"/>
      <c r="G12" s="61"/>
      <c r="H12" s="61"/>
      <c r="I12" s="61"/>
    </row>
    <row r="13" spans="1:10" ht="15" customHeight="1">
      <c r="A13" s="1"/>
      <c r="B13" s="7"/>
      <c r="C13" s="7"/>
      <c r="D13" s="7"/>
      <c r="E13" s="7"/>
      <c r="F13" s="7"/>
      <c r="G13" s="7"/>
      <c r="H13" s="7"/>
      <c r="I13" s="7"/>
    </row>
    <row r="14" spans="1:10" ht="15" customHeight="1">
      <c r="A14" s="1"/>
      <c r="B14" s="7"/>
      <c r="C14" s="7"/>
      <c r="D14" s="7"/>
      <c r="E14" s="7"/>
      <c r="F14" s="7"/>
      <c r="G14" s="7"/>
      <c r="H14" s="7"/>
      <c r="I14" s="7"/>
    </row>
    <row r="15" spans="1:10" ht="15" customHeight="1">
      <c r="A15" s="2"/>
      <c r="B15" s="2"/>
      <c r="C15" s="2"/>
      <c r="D15" s="1"/>
      <c r="E15" s="1"/>
      <c r="F15" s="1"/>
      <c r="G15" s="1"/>
      <c r="H15" s="1"/>
      <c r="I15" s="1"/>
    </row>
    <row r="16" spans="1:10">
      <c r="A16" s="55" t="s">
        <v>4</v>
      </c>
      <c r="B16" s="55"/>
      <c r="C16" s="55"/>
      <c r="D16" s="1"/>
      <c r="E16" s="56" t="s">
        <v>213</v>
      </c>
      <c r="F16" s="56"/>
      <c r="G16" s="56"/>
      <c r="H16" s="56"/>
      <c r="I16" s="56"/>
      <c r="J16" s="56"/>
    </row>
    <row r="17" spans="1:10" ht="5.25" customHeight="1">
      <c r="A17" s="2"/>
      <c r="B17" s="2"/>
      <c r="C17" s="2"/>
      <c r="D17" s="1"/>
      <c r="E17" s="3"/>
      <c r="F17" s="3"/>
      <c r="G17" s="3"/>
      <c r="H17" s="3"/>
      <c r="I17" s="3"/>
      <c r="J17" s="4"/>
    </row>
    <row r="18" spans="1:10">
      <c r="A18" s="55" t="s">
        <v>5</v>
      </c>
      <c r="B18" s="55"/>
      <c r="C18" s="55"/>
      <c r="D18" s="1"/>
      <c r="E18" s="56">
        <v>95131524528</v>
      </c>
      <c r="F18" s="56"/>
      <c r="G18" s="56"/>
      <c r="H18" s="56"/>
      <c r="I18" s="56"/>
      <c r="J18" s="56"/>
    </row>
    <row r="19" spans="1:10">
      <c r="A19" s="2"/>
      <c r="B19" s="2"/>
      <c r="C19" s="2"/>
      <c r="D19" s="1"/>
      <c r="E19" s="3"/>
      <c r="F19" s="3"/>
      <c r="G19" s="3"/>
      <c r="H19" s="3"/>
      <c r="I19" s="3"/>
      <c r="J19" s="4"/>
    </row>
    <row r="20" spans="1:10">
      <c r="A20" s="55" t="s">
        <v>3</v>
      </c>
      <c r="B20" s="55"/>
      <c r="C20" s="55"/>
      <c r="D20" s="1"/>
      <c r="E20" s="56" t="s">
        <v>235</v>
      </c>
      <c r="F20" s="56"/>
      <c r="G20" s="56"/>
      <c r="H20" s="56"/>
      <c r="I20" s="56"/>
      <c r="J20" s="56"/>
    </row>
    <row r="21" spans="1:10" ht="5.25" customHeight="1">
      <c r="A21" s="2"/>
      <c r="B21" s="2"/>
      <c r="C21" s="2"/>
      <c r="D21" s="1"/>
      <c r="E21" s="3"/>
      <c r="F21" s="3"/>
      <c r="G21" s="3"/>
      <c r="H21" s="3"/>
      <c r="I21" s="3"/>
      <c r="J21" s="4"/>
    </row>
    <row r="22" spans="1:10" ht="15" customHeight="1">
      <c r="A22" s="55" t="s">
        <v>6</v>
      </c>
      <c r="B22" s="55"/>
      <c r="C22" s="55"/>
      <c r="D22" s="1"/>
      <c r="E22" s="56" t="s">
        <v>236</v>
      </c>
      <c r="F22" s="56"/>
      <c r="G22" s="56"/>
      <c r="H22" s="56"/>
      <c r="I22" s="56"/>
      <c r="J22" s="56"/>
    </row>
    <row r="23" spans="1:10" ht="5.25" customHeight="1">
      <c r="A23" s="2"/>
      <c r="B23" s="2"/>
      <c r="C23" s="2"/>
      <c r="D23" s="1"/>
      <c r="E23" s="3"/>
      <c r="F23" s="3"/>
      <c r="G23" s="3"/>
      <c r="H23" s="3"/>
      <c r="I23" s="3"/>
      <c r="J23" s="4"/>
    </row>
    <row r="24" spans="1:10">
      <c r="A24" s="55" t="s">
        <v>7</v>
      </c>
      <c r="B24" s="55"/>
      <c r="C24" s="55"/>
      <c r="D24" s="1"/>
      <c r="E24" s="56" t="s">
        <v>237</v>
      </c>
      <c r="F24" s="56"/>
      <c r="G24" s="56"/>
      <c r="H24" s="56"/>
      <c r="I24" s="56"/>
      <c r="J24" s="56"/>
    </row>
    <row r="25" spans="1:10" ht="5.25" customHeight="1">
      <c r="A25" s="2"/>
      <c r="B25" s="2"/>
      <c r="C25" s="2"/>
      <c r="D25" s="1"/>
      <c r="E25" s="3"/>
      <c r="F25" s="3"/>
      <c r="G25" s="3"/>
      <c r="H25" s="3"/>
      <c r="I25" s="3"/>
      <c r="J25" s="4"/>
    </row>
    <row r="26" spans="1:10">
      <c r="A26" s="55" t="s">
        <v>14</v>
      </c>
      <c r="B26" s="55"/>
      <c r="C26" s="55"/>
      <c r="D26" s="1"/>
      <c r="E26" s="56"/>
      <c r="F26" s="56"/>
      <c r="G26" s="56"/>
      <c r="H26" s="56"/>
      <c r="I26" s="56"/>
      <c r="J26" s="56"/>
    </row>
    <row r="27" spans="1:10" ht="5.25" customHeight="1">
      <c r="A27" s="2"/>
      <c r="B27" s="2"/>
      <c r="C27" s="2"/>
      <c r="D27" s="1"/>
      <c r="E27" s="3"/>
      <c r="F27" s="3"/>
      <c r="G27" s="3"/>
      <c r="H27" s="3"/>
      <c r="I27" s="3"/>
      <c r="J27" s="4"/>
    </row>
    <row r="28" spans="1:10">
      <c r="A28" s="55" t="s">
        <v>8</v>
      </c>
      <c r="B28" s="55"/>
      <c r="C28" s="55"/>
      <c r="D28" s="1"/>
      <c r="E28" s="68">
        <v>31.8</v>
      </c>
      <c r="F28" s="68"/>
      <c r="G28" s="68"/>
      <c r="H28" s="68"/>
      <c r="I28" s="68"/>
      <c r="J28" s="68"/>
    </row>
    <row r="29" spans="1:10" ht="5.25" customHeight="1">
      <c r="A29" s="2"/>
      <c r="B29" s="2"/>
      <c r="C29" s="2"/>
      <c r="D29" s="1"/>
      <c r="E29" s="3"/>
      <c r="F29" s="3"/>
      <c r="G29" s="3"/>
      <c r="H29" s="3"/>
      <c r="I29" s="3"/>
      <c r="J29" s="4"/>
    </row>
    <row r="30" spans="1:10">
      <c r="A30" s="55" t="s">
        <v>9</v>
      </c>
      <c r="B30" s="55"/>
      <c r="C30" s="55"/>
      <c r="D30" s="1"/>
      <c r="E30" s="56" t="s">
        <v>239</v>
      </c>
      <c r="F30" s="56"/>
      <c r="G30" s="56"/>
      <c r="H30" s="56"/>
      <c r="I30" s="56"/>
      <c r="J30" s="56"/>
    </row>
    <row r="31" spans="1:10" ht="5.25" customHeight="1">
      <c r="A31" s="2"/>
      <c r="B31" s="2"/>
      <c r="C31" s="2"/>
      <c r="D31" s="1"/>
      <c r="E31" s="3"/>
      <c r="F31" s="3"/>
      <c r="G31" s="3"/>
      <c r="H31" s="3"/>
      <c r="I31" s="3"/>
      <c r="J31" s="4"/>
    </row>
    <row r="32" spans="1:10">
      <c r="A32" s="55" t="s">
        <v>10</v>
      </c>
      <c r="B32" s="55"/>
      <c r="C32" s="55"/>
      <c r="D32" s="1"/>
      <c r="E32" s="56" t="s">
        <v>238</v>
      </c>
      <c r="F32" s="56"/>
      <c r="G32" s="56"/>
      <c r="H32" s="56"/>
      <c r="I32" s="56"/>
      <c r="J32" s="56"/>
    </row>
    <row r="33" spans="1:10" ht="5.25" customHeight="1">
      <c r="A33" s="2"/>
      <c r="B33" s="2"/>
      <c r="C33" s="2"/>
      <c r="D33" s="1"/>
      <c r="E33" s="3"/>
      <c r="F33" s="3"/>
      <c r="G33" s="3"/>
      <c r="H33" s="3"/>
      <c r="I33" s="3"/>
      <c r="J33" s="4"/>
    </row>
    <row r="34" spans="1:10" ht="15" customHeight="1">
      <c r="A34" s="55" t="s">
        <v>12</v>
      </c>
      <c r="B34" s="55"/>
      <c r="C34" s="55"/>
      <c r="D34" s="1"/>
      <c r="E34" s="56"/>
      <c r="F34" s="56"/>
      <c r="G34" s="56"/>
      <c r="H34" s="56"/>
      <c r="I34" s="56"/>
      <c r="J34" s="56"/>
    </row>
    <row r="35" spans="1:10" ht="5.25" customHeight="1">
      <c r="A35" s="2"/>
      <c r="B35" s="2"/>
      <c r="C35" s="2"/>
      <c r="D35" s="1"/>
      <c r="E35" s="3"/>
      <c r="F35" s="3"/>
      <c r="G35" s="3"/>
      <c r="H35" s="3"/>
      <c r="I35" s="3"/>
      <c r="J35" s="4"/>
    </row>
    <row r="36" spans="1:10">
      <c r="A36" s="55" t="s">
        <v>11</v>
      </c>
      <c r="B36" s="55"/>
      <c r="C36" s="55"/>
      <c r="D36" s="1"/>
      <c r="E36" s="56" t="s">
        <v>26</v>
      </c>
      <c r="F36" s="56"/>
      <c r="G36" s="56"/>
      <c r="H36" s="56"/>
      <c r="I36" s="56"/>
      <c r="J36" s="56"/>
    </row>
    <row r="37" spans="1:10">
      <c r="A37" s="2"/>
      <c r="B37" s="2"/>
      <c r="C37" s="2"/>
      <c r="D37" s="1"/>
      <c r="E37" s="3"/>
      <c r="F37" s="3"/>
      <c r="G37" s="3"/>
      <c r="H37" s="3"/>
      <c r="I37" s="3"/>
      <c r="J37" s="3"/>
    </row>
    <row r="38" spans="1:10" ht="15" customHeight="1">
      <c r="A38" s="23"/>
      <c r="B38" s="23"/>
      <c r="C38" s="23"/>
      <c r="D38" s="25"/>
      <c r="E38" s="57"/>
      <c r="F38" s="57"/>
      <c r="G38" s="57"/>
      <c r="H38" s="24"/>
      <c r="I38" s="24"/>
      <c r="J38" s="4"/>
    </row>
    <row r="39" spans="1:10" ht="15" customHeight="1">
      <c r="A39" s="55" t="s">
        <v>13</v>
      </c>
      <c r="B39" s="55"/>
      <c r="C39" s="55"/>
      <c r="D39" s="8"/>
      <c r="E39" s="58"/>
      <c r="F39" s="58"/>
      <c r="G39" s="58"/>
      <c r="H39" s="16"/>
      <c r="I39" s="16"/>
      <c r="J39" s="16"/>
    </row>
    <row r="40" spans="1:10" ht="15" customHeight="1">
      <c r="A40" s="23"/>
      <c r="B40" s="23"/>
      <c r="C40" s="23"/>
      <c r="D40" s="8"/>
      <c r="E40" s="57"/>
      <c r="F40" s="57"/>
      <c r="G40" s="57"/>
      <c r="H40" s="16"/>
      <c r="I40" s="16"/>
      <c r="J40" s="16"/>
    </row>
    <row r="41" spans="1:10" ht="15" customHeight="1">
      <c r="A41" s="55" t="s">
        <v>46</v>
      </c>
      <c r="B41" s="55"/>
      <c r="C41" s="55"/>
      <c r="D41" s="8"/>
      <c r="E41" s="58"/>
      <c r="F41" s="58"/>
      <c r="G41" s="58"/>
      <c r="H41" s="16"/>
      <c r="I41" s="16"/>
      <c r="J41" s="16"/>
    </row>
    <row r="42" spans="1:10" ht="15" customHeight="1">
      <c r="A42" s="5"/>
      <c r="B42" s="5"/>
      <c r="C42" s="5"/>
      <c r="D42" s="6"/>
      <c r="E42" s="57"/>
      <c r="F42" s="57"/>
      <c r="G42" s="57"/>
      <c r="H42" s="14"/>
      <c r="I42" s="14"/>
      <c r="J42" s="15"/>
    </row>
    <row r="43" spans="1:10">
      <c r="A43" s="5"/>
      <c r="B43" s="5"/>
      <c r="C43" s="2" t="s">
        <v>5</v>
      </c>
      <c r="D43" s="6"/>
      <c r="E43" s="58"/>
      <c r="F43" s="58"/>
      <c r="G43" s="58"/>
      <c r="H43" s="14"/>
      <c r="I43" s="14"/>
      <c r="J43" s="15"/>
    </row>
    <row r="44" spans="1:10" ht="15" customHeight="1">
      <c r="A44" s="5"/>
      <c r="B44" s="5"/>
      <c r="C44" s="5"/>
      <c r="D44" s="6"/>
      <c r="E44" s="57"/>
      <c r="F44" s="57"/>
      <c r="G44" s="57"/>
      <c r="H44" s="14"/>
      <c r="I44" s="14"/>
      <c r="J44" s="15"/>
    </row>
    <row r="45" spans="1:10" ht="15" customHeight="1">
      <c r="A45" s="55" t="s">
        <v>15</v>
      </c>
      <c r="B45" s="55"/>
      <c r="C45" s="55"/>
      <c r="D45" s="6"/>
      <c r="E45" s="58"/>
      <c r="F45" s="58"/>
      <c r="G45" s="58"/>
      <c r="H45" s="14"/>
      <c r="I45" s="14"/>
      <c r="J45" s="15"/>
    </row>
    <row r="46" spans="1:10" ht="15" customHeight="1">
      <c r="A46" s="9"/>
      <c r="B46" s="9"/>
      <c r="C46" s="9"/>
      <c r="D46" s="6"/>
      <c r="E46" s="62"/>
      <c r="F46" s="62"/>
      <c r="G46" s="62"/>
      <c r="H46" s="14"/>
      <c r="I46" s="14"/>
      <c r="J46" s="15"/>
    </row>
    <row r="47" spans="1:10" ht="15" customHeight="1">
      <c r="A47" s="65" t="s">
        <v>16</v>
      </c>
      <c r="B47" s="65"/>
      <c r="C47" s="65"/>
      <c r="D47" s="6"/>
      <c r="E47" s="63"/>
      <c r="F47" s="63"/>
      <c r="G47" s="63"/>
      <c r="H47" s="14"/>
      <c r="I47" s="14"/>
      <c r="J47" s="15"/>
    </row>
    <row r="48" spans="1:10" ht="15" customHeight="1">
      <c r="A48" s="28"/>
      <c r="B48" s="28"/>
      <c r="C48" s="28"/>
      <c r="D48" s="6"/>
      <c r="E48" s="63"/>
      <c r="F48" s="63"/>
      <c r="G48" s="63"/>
      <c r="H48" s="14"/>
      <c r="I48" s="14"/>
      <c r="J48" s="15"/>
    </row>
    <row r="49" spans="1:10" ht="15" customHeight="1">
      <c r="A49" s="9"/>
      <c r="B49" s="9"/>
      <c r="C49" s="9"/>
      <c r="D49" s="6"/>
      <c r="E49" s="63"/>
      <c r="F49" s="63"/>
      <c r="G49" s="63"/>
      <c r="H49" s="14"/>
      <c r="I49" s="14"/>
      <c r="J49" s="15"/>
    </row>
    <row r="50" spans="1:10">
      <c r="A50" s="65" t="s">
        <v>36</v>
      </c>
      <c r="B50" s="65"/>
      <c r="C50" s="65"/>
      <c r="D50" s="6"/>
      <c r="E50" s="66">
        <f>troškovnik!F289</f>
        <v>0</v>
      </c>
      <c r="F50" s="66"/>
      <c r="G50" s="66"/>
      <c r="H50" s="14"/>
      <c r="I50" s="14"/>
      <c r="J50" s="15"/>
    </row>
    <row r="51" spans="1:10" ht="15" customHeight="1">
      <c r="A51" s="9"/>
      <c r="B51" s="9"/>
      <c r="C51" s="9"/>
      <c r="D51" s="6"/>
      <c r="E51" s="36"/>
      <c r="F51" s="36"/>
      <c r="G51" s="36"/>
      <c r="H51" s="14"/>
      <c r="I51" s="14"/>
      <c r="J51" s="15"/>
    </row>
    <row r="52" spans="1:10">
      <c r="A52" s="65" t="s">
        <v>17</v>
      </c>
      <c r="B52" s="65"/>
      <c r="C52" s="65"/>
      <c r="D52" s="10"/>
      <c r="E52" s="67">
        <f>troškovnik!F291</f>
        <v>0</v>
      </c>
      <c r="F52" s="67"/>
      <c r="G52" s="67"/>
      <c r="H52" s="13"/>
      <c r="I52" s="13"/>
      <c r="J52" s="12"/>
    </row>
    <row r="53" spans="1:10" ht="15" customHeight="1">
      <c r="A53" s="18"/>
      <c r="B53" s="18"/>
      <c r="C53" s="18"/>
      <c r="D53" s="10"/>
      <c r="E53" s="13"/>
      <c r="F53" s="13"/>
      <c r="G53" s="13"/>
      <c r="H53" s="13"/>
      <c r="I53" s="13"/>
      <c r="J53" s="12"/>
    </row>
    <row r="54" spans="1:10" ht="15" customHeight="1">
      <c r="A54" s="19"/>
      <c r="B54" s="19"/>
      <c r="C54" s="19"/>
      <c r="D54" s="19"/>
      <c r="E54" s="64" t="s">
        <v>214</v>
      </c>
      <c r="F54" s="64"/>
      <c r="G54" s="64"/>
      <c r="H54" s="19"/>
      <c r="I54" s="19"/>
      <c r="J54" s="19"/>
    </row>
    <row r="55" spans="1:10" ht="15" customHeight="1"/>
    <row r="57" spans="1:10" ht="15" customHeight="1"/>
    <row r="59" spans="1:10" ht="15" customHeight="1"/>
    <row r="61" spans="1:10" ht="15" customHeight="1"/>
    <row r="64" spans="1:10" ht="15" customHeight="1"/>
  </sheetData>
  <sheetProtection algorithmName="SHA-512" hashValue="EkXf+XC9vYsGRf5WspOl12BApvAJyOcUmVtdRXSfOVnw6hWZzeA/UI9YdmiFKS0jJxYpc6pDZc/uUPCLbKEYQA==" saltValue="h0Haw9MokAOUkfPaMg7BlA==" spinCount="100000" sheet="1" objects="1" scenarios="1" selectLockedCells="1"/>
  <mergeCells count="41">
    <mergeCell ref="E46:G49"/>
    <mergeCell ref="E54:G54"/>
    <mergeCell ref="A26:C26"/>
    <mergeCell ref="E26:J26"/>
    <mergeCell ref="A47:C47"/>
    <mergeCell ref="A50:C50"/>
    <mergeCell ref="E50:G50"/>
    <mergeCell ref="A52:C52"/>
    <mergeCell ref="E52:G52"/>
    <mergeCell ref="A41:C41"/>
    <mergeCell ref="A39:C39"/>
    <mergeCell ref="A45:C45"/>
    <mergeCell ref="E28:J28"/>
    <mergeCell ref="A30:C30"/>
    <mergeCell ref="E30:J30"/>
    <mergeCell ref="A32:C32"/>
    <mergeCell ref="E44:G45"/>
    <mergeCell ref="A5:D5"/>
    <mergeCell ref="A6:E6"/>
    <mergeCell ref="A18:C18"/>
    <mergeCell ref="E18:J18"/>
    <mergeCell ref="A7:E7"/>
    <mergeCell ref="A8:E8"/>
    <mergeCell ref="B12:I12"/>
    <mergeCell ref="A16:C16"/>
    <mergeCell ref="E16:J16"/>
    <mergeCell ref="A20:C20"/>
    <mergeCell ref="E20:J20"/>
    <mergeCell ref="A34:C34"/>
    <mergeCell ref="E34:J34"/>
    <mergeCell ref="A28:C28"/>
    <mergeCell ref="E32:J32"/>
    <mergeCell ref="A22:C22"/>
    <mergeCell ref="E22:J22"/>
    <mergeCell ref="A24:C24"/>
    <mergeCell ref="E24:J24"/>
    <mergeCell ref="E42:G43"/>
    <mergeCell ref="A36:C36"/>
    <mergeCell ref="E36:J36"/>
    <mergeCell ref="E38:G39"/>
    <mergeCell ref="E40:G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5"/>
  <sheetViews>
    <sheetView showGridLines="0" view="pageLayout" zoomScaleNormal="100" workbookViewId="0">
      <selection activeCell="C24" sqref="C24:K24"/>
    </sheetView>
  </sheetViews>
  <sheetFormatPr defaultRowHeight="15"/>
  <cols>
    <col min="1" max="1" width="3.5703125" customWidth="1"/>
    <col min="2" max="2" width="1" customWidth="1"/>
    <col min="3" max="3" width="48" customWidth="1"/>
    <col min="4" max="4" width="1" customWidth="1"/>
    <col min="5" max="5" width="7.42578125" customWidth="1"/>
    <col min="6" max="6" width="1" customWidth="1"/>
    <col min="7" max="7" width="7.28515625" customWidth="1"/>
    <col min="8" max="8" width="1" customWidth="1"/>
    <col min="9" max="9" width="7.28515625" customWidth="1"/>
    <col min="10" max="10" width="1" customWidth="1"/>
    <col min="11" max="11" width="8.5703125" customWidth="1"/>
  </cols>
  <sheetData>
    <row r="1" spans="1:11" ht="11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>
      <c r="A2" s="69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7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27" customFormat="1" ht="30" customHeight="1">
      <c r="A4" s="70" t="s">
        <v>54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30" customHeight="1">
      <c r="A5" s="70" t="s">
        <v>55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" customHeight="1">
      <c r="A6" s="72" t="s">
        <v>49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29.25" customHeight="1">
      <c r="A7" s="70" t="s">
        <v>50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>
      <c r="A8" s="70" t="s">
        <v>38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30" customHeight="1">
      <c r="A9" s="70" t="s">
        <v>51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30" customHeight="1">
      <c r="A10" s="70" t="s">
        <v>48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>
      <c r="A11" s="70" t="s">
        <v>47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30" customHeight="1">
      <c r="A12" s="70" t="s">
        <v>56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48.75" customHeight="1">
      <c r="A13" s="70" t="s">
        <v>52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30" customHeight="1">
      <c r="A14" s="70" t="s">
        <v>57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1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>
      <c r="A16" s="71" t="s">
        <v>39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7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30" customHeight="1">
      <c r="A18" s="70" t="s">
        <v>53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3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>
      <c r="A20" s="70" t="s">
        <v>40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>
      <c r="A21" s="17"/>
      <c r="B21" s="17"/>
      <c r="C21" s="70" t="s">
        <v>41</v>
      </c>
      <c r="D21" s="56"/>
      <c r="E21" s="56"/>
      <c r="F21" s="56"/>
      <c r="G21" s="56"/>
      <c r="H21" s="56"/>
      <c r="I21" s="56"/>
      <c r="J21" s="56"/>
      <c r="K21" s="56"/>
    </row>
    <row r="22" spans="1:11" ht="30" customHeight="1">
      <c r="A22" s="21"/>
      <c r="B22" s="21"/>
      <c r="C22" s="70" t="s">
        <v>42</v>
      </c>
      <c r="D22" s="56"/>
      <c r="E22" s="56"/>
      <c r="F22" s="56"/>
      <c r="G22" s="56"/>
      <c r="H22" s="56"/>
      <c r="I22" s="56"/>
      <c r="J22" s="56"/>
      <c r="K22" s="56"/>
    </row>
    <row r="23" spans="1:11">
      <c r="A23" s="21"/>
      <c r="B23" s="21"/>
      <c r="C23" s="70" t="s">
        <v>43</v>
      </c>
      <c r="D23" s="56"/>
      <c r="E23" s="56"/>
      <c r="F23" s="56"/>
      <c r="G23" s="56"/>
      <c r="H23" s="56"/>
      <c r="I23" s="56"/>
      <c r="J23" s="56"/>
      <c r="K23" s="56"/>
    </row>
    <row r="24" spans="1:11" ht="30" customHeight="1">
      <c r="A24" s="21"/>
      <c r="B24" s="21"/>
      <c r="C24" s="70" t="s">
        <v>44</v>
      </c>
      <c r="D24" s="56"/>
      <c r="E24" s="56"/>
      <c r="F24" s="56"/>
      <c r="G24" s="56"/>
      <c r="H24" s="56"/>
      <c r="I24" s="56"/>
      <c r="J24" s="56"/>
      <c r="K24" s="56"/>
    </row>
    <row r="25" spans="1:11" ht="11.25" customHeight="1">
      <c r="A25" s="21"/>
      <c r="B25" s="21"/>
      <c r="C25" s="21"/>
      <c r="D25" s="21"/>
      <c r="E25" s="57"/>
      <c r="F25" s="57"/>
      <c r="G25" s="57"/>
      <c r="H25" s="57"/>
      <c r="I25" s="57"/>
      <c r="J25" s="57"/>
      <c r="K25" s="21"/>
    </row>
    <row r="26" spans="1:11">
      <c r="A26" s="21"/>
      <c r="B26" s="21"/>
      <c r="C26" s="20" t="s">
        <v>45</v>
      </c>
      <c r="D26" s="21"/>
      <c r="E26" s="58"/>
      <c r="F26" s="58"/>
      <c r="G26" s="58"/>
      <c r="H26" s="58"/>
      <c r="I26" s="58"/>
      <c r="J26" s="58"/>
      <c r="K26" s="21"/>
    </row>
    <row r="27" spans="1:11" ht="15" customHeight="1">
      <c r="A27" s="21"/>
      <c r="B27" s="21"/>
      <c r="C27" s="21"/>
      <c r="D27" s="21"/>
      <c r="E27" s="57"/>
      <c r="F27" s="57"/>
      <c r="G27" s="57"/>
      <c r="H27" s="57"/>
      <c r="I27" s="57"/>
      <c r="J27" s="57"/>
      <c r="K27" s="21"/>
    </row>
    <row r="28" spans="1:11">
      <c r="A28" s="21"/>
      <c r="B28" s="21"/>
      <c r="C28" s="20" t="s">
        <v>13</v>
      </c>
      <c r="D28" s="17"/>
      <c r="E28" s="58"/>
      <c r="F28" s="58"/>
      <c r="G28" s="58"/>
      <c r="H28" s="58"/>
      <c r="I28" s="58"/>
      <c r="J28" s="58"/>
      <c r="K28" s="21"/>
    </row>
    <row r="29" spans="1:11">
      <c r="A29" s="21"/>
      <c r="B29" s="21"/>
      <c r="C29" s="5"/>
      <c r="D29" s="5"/>
      <c r="E29" s="57"/>
      <c r="F29" s="57"/>
      <c r="G29" s="57"/>
      <c r="H29" s="57"/>
      <c r="I29" s="57"/>
      <c r="J29" s="57"/>
      <c r="K29" s="21"/>
    </row>
    <row r="30" spans="1:11">
      <c r="A30" s="24"/>
      <c r="B30" s="24"/>
      <c r="C30" s="23" t="s">
        <v>46</v>
      </c>
      <c r="D30" s="5"/>
      <c r="E30" s="58"/>
      <c r="F30" s="58"/>
      <c r="G30" s="58"/>
      <c r="H30" s="58"/>
      <c r="I30" s="58"/>
      <c r="J30" s="58"/>
      <c r="K30" s="24"/>
    </row>
    <row r="31" spans="1:11">
      <c r="A31" s="24"/>
      <c r="B31" s="24"/>
      <c r="C31" s="5"/>
      <c r="D31" s="5"/>
      <c r="E31" s="57"/>
      <c r="F31" s="57"/>
      <c r="G31" s="57"/>
      <c r="H31" s="57"/>
      <c r="I31" s="57"/>
      <c r="J31" s="57"/>
      <c r="K31" s="24"/>
    </row>
    <row r="32" spans="1:11">
      <c r="A32" s="21"/>
      <c r="B32" s="21"/>
      <c r="C32" s="20" t="s">
        <v>5</v>
      </c>
      <c r="D32" s="5"/>
      <c r="E32" s="58"/>
      <c r="F32" s="58"/>
      <c r="G32" s="58"/>
      <c r="H32" s="58"/>
      <c r="I32" s="58"/>
      <c r="J32" s="58"/>
      <c r="K32" s="21"/>
    </row>
    <row r="33" spans="1:11" ht="15" customHeight="1">
      <c r="A33" s="21"/>
      <c r="B33" s="21"/>
      <c r="C33" s="5"/>
      <c r="D33" s="5"/>
      <c r="E33" s="57"/>
      <c r="F33" s="57"/>
      <c r="G33" s="57"/>
      <c r="H33" s="57"/>
      <c r="I33" s="57"/>
      <c r="J33" s="57"/>
      <c r="K33" s="21"/>
    </row>
    <row r="34" spans="1:11">
      <c r="A34" s="21"/>
      <c r="B34" s="21"/>
      <c r="C34" s="20" t="s">
        <v>15</v>
      </c>
      <c r="D34" s="17"/>
      <c r="E34" s="58"/>
      <c r="F34" s="58"/>
      <c r="G34" s="58"/>
      <c r="H34" s="58"/>
      <c r="I34" s="58"/>
      <c r="J34" s="58"/>
      <c r="K34" s="21"/>
    </row>
    <row r="35" spans="1:11" ht="15" customHeight="1">
      <c r="A35" s="21"/>
      <c r="B35" s="21"/>
      <c r="C35" s="22"/>
      <c r="D35" s="22"/>
      <c r="E35" s="62"/>
      <c r="F35" s="62"/>
      <c r="G35" s="62"/>
      <c r="H35" s="62"/>
      <c r="I35" s="62"/>
      <c r="J35" s="62"/>
      <c r="K35" s="21"/>
    </row>
    <row r="36" spans="1:11">
      <c r="A36" s="21"/>
      <c r="B36" s="21"/>
      <c r="C36" s="22" t="s">
        <v>16</v>
      </c>
      <c r="D36" s="10"/>
      <c r="E36" s="63"/>
      <c r="F36" s="63"/>
      <c r="G36" s="63"/>
      <c r="H36" s="63"/>
      <c r="I36" s="63"/>
      <c r="J36" s="63"/>
      <c r="K36" s="21"/>
    </row>
    <row r="37" spans="1:11">
      <c r="A37" s="21"/>
      <c r="B37" s="21"/>
      <c r="C37" s="20"/>
      <c r="D37" s="21"/>
      <c r="E37" s="63"/>
      <c r="F37" s="63"/>
      <c r="G37" s="63"/>
      <c r="H37" s="63"/>
      <c r="I37" s="63"/>
      <c r="J37" s="63"/>
      <c r="K37" s="21"/>
    </row>
    <row r="38" spans="1:11">
      <c r="A38" s="21"/>
      <c r="B38" s="21"/>
      <c r="C38" s="20"/>
      <c r="D38" s="21"/>
      <c r="E38" s="63"/>
      <c r="F38" s="63"/>
      <c r="G38" s="63"/>
      <c r="H38" s="63"/>
      <c r="I38" s="63"/>
      <c r="J38" s="63"/>
      <c r="K38" s="21"/>
    </row>
    <row r="39" spans="1:11">
      <c r="A39" s="21"/>
      <c r="B39" s="21"/>
      <c r="C39" s="21"/>
      <c r="D39" s="21"/>
      <c r="E39" s="63"/>
      <c r="F39" s="63"/>
      <c r="G39" s="63"/>
      <c r="H39" s="63"/>
      <c r="I39" s="63"/>
      <c r="J39" s="63"/>
      <c r="K39" s="21"/>
    </row>
    <row r="40" spans="1:1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1:1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1:1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1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1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1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1:1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1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</row>
    <row r="206" spans="1:1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1:1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</row>
    <row r="208" spans="1:1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</row>
    <row r="209" spans="1:1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</row>
    <row r="210" spans="1:1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1: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1:1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1:1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</row>
    <row r="214" spans="1:1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</row>
    <row r="215" spans="1:1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</row>
    <row r="216" spans="1:1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1:1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1:1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1:1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1:1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  <row r="226" spans="1:1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</row>
    <row r="227" spans="1:1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</row>
    <row r="228" spans="1:1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</row>
    <row r="229" spans="1:1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</row>
    <row r="230" spans="1:1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</row>
    <row r="231" spans="1:1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</row>
    <row r="232" spans="1:1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</row>
    <row r="233" spans="1:1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</row>
    <row r="234" spans="1:1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</row>
    <row r="235" spans="1:1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</row>
    <row r="236" spans="1:1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</row>
    <row r="237" spans="1:1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</row>
    <row r="238" spans="1:1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</row>
    <row r="239" spans="1:1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</row>
    <row r="240" spans="1:1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</sheetData>
  <sheetProtection algorithmName="SHA-512" hashValue="em9FEkK0BuKQ2As0IhmxL12fcCYsr/O10frx7CmTetT1ifvYxu9KSCcxIaFYbDGoxTtv+pjrwMbvL7Wluv0oHg==" saltValue="82ijYxeizkKanOAeifCr4g==" spinCount="100000" sheet="1" objects="1" scenarios="1"/>
  <mergeCells count="25">
    <mergeCell ref="C21:K21"/>
    <mergeCell ref="C22:K22"/>
    <mergeCell ref="A18:K18"/>
    <mergeCell ref="A20:K20"/>
    <mergeCell ref="E35:J39"/>
    <mergeCell ref="E27:J28"/>
    <mergeCell ref="E29:J30"/>
    <mergeCell ref="E31:J32"/>
    <mergeCell ref="E33:J34"/>
    <mergeCell ref="C23:K23"/>
    <mergeCell ref="C24:K24"/>
    <mergeCell ref="E25:J26"/>
    <mergeCell ref="A2:K2"/>
    <mergeCell ref="A8:K8"/>
    <mergeCell ref="A14:K14"/>
    <mergeCell ref="A16:K16"/>
    <mergeCell ref="A10:K10"/>
    <mergeCell ref="A11:K11"/>
    <mergeCell ref="A6:K6"/>
    <mergeCell ref="A4:K4"/>
    <mergeCell ref="A5:K5"/>
    <mergeCell ref="A7:K7"/>
    <mergeCell ref="A9:K9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&amp;L&amp;"Times New Roman,Regular"&amp;9Lokacija: Solin
Ulica Petra Krešimira IV. br.52 &amp;C&amp;"Times New Roman,Regular"&amp;9TROŠKOVNIK
Sanacija stana&amp;R&amp;"Times New Roman,Regular"&amp;9Šifra stana:         
Površina stana: 31,80 m²&amp;11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292"/>
  <sheetViews>
    <sheetView showGridLines="0" showZeros="0" tabSelected="1" view="pageBreakPreview" zoomScale="85" zoomScaleNormal="110" zoomScaleSheetLayoutView="85" zoomScalePageLayoutView="120" workbookViewId="0">
      <selection sqref="A1:J2"/>
    </sheetView>
  </sheetViews>
  <sheetFormatPr defaultRowHeight="15"/>
  <cols>
    <col min="1" max="1" width="5.5703125" style="125" customWidth="1"/>
    <col min="2" max="2" width="1" style="123" customWidth="1"/>
    <col min="3" max="3" width="46.5703125" style="123" customWidth="1"/>
    <col min="4" max="4" width="0.28515625" style="123" customWidth="1"/>
    <col min="5" max="5" width="8.28515625" style="125" customWidth="1"/>
    <col min="6" max="6" width="7.28515625" style="126" customWidth="1"/>
    <col min="7" max="7" width="1" style="123" hidden="1" customWidth="1"/>
    <col min="8" max="8" width="8.7109375" style="125" customWidth="1"/>
    <col min="9" max="9" width="0.140625" style="125" hidden="1" customWidth="1"/>
    <col min="10" max="10" width="9.7109375" style="125" customWidth="1"/>
  </cols>
  <sheetData>
    <row r="1" spans="1:12">
      <c r="A1" s="73" t="s">
        <v>95</v>
      </c>
      <c r="B1" s="73"/>
      <c r="C1" s="73"/>
      <c r="D1" s="73"/>
      <c r="E1" s="73"/>
      <c r="F1" s="73"/>
      <c r="G1" s="73"/>
      <c r="H1" s="73"/>
      <c r="I1" s="73"/>
      <c r="J1" s="73"/>
    </row>
    <row r="2" spans="1:12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2">
      <c r="A3" s="74" t="s">
        <v>27</v>
      </c>
      <c r="B3" s="74"/>
      <c r="C3" s="74"/>
      <c r="D3" s="74"/>
      <c r="E3" s="74"/>
      <c r="F3" s="74"/>
      <c r="G3" s="74"/>
      <c r="H3" s="74"/>
      <c r="I3" s="74"/>
      <c r="J3" s="74"/>
    </row>
    <row r="4" spans="1:12" ht="100.5" customHeight="1">
      <c r="A4" s="75"/>
      <c r="B4" s="76"/>
      <c r="C4" s="77" t="s">
        <v>83</v>
      </c>
      <c r="D4" s="77"/>
      <c r="E4" s="77"/>
      <c r="F4" s="77"/>
      <c r="G4" s="77"/>
      <c r="H4" s="77"/>
      <c r="I4" s="77"/>
      <c r="J4" s="77"/>
    </row>
    <row r="5" spans="1:12" ht="3.75" customHeight="1">
      <c r="A5" s="78"/>
      <c r="B5" s="79"/>
      <c r="C5" s="80"/>
      <c r="D5" s="80"/>
      <c r="E5" s="81"/>
      <c r="F5" s="82"/>
      <c r="G5" s="80"/>
      <c r="H5" s="81"/>
      <c r="I5" s="81"/>
      <c r="J5" s="81"/>
    </row>
    <row r="6" spans="1:12" ht="15" customHeight="1">
      <c r="A6" s="83" t="s">
        <v>25</v>
      </c>
      <c r="B6" s="84"/>
      <c r="C6" s="85" t="s">
        <v>18</v>
      </c>
      <c r="D6" s="84"/>
      <c r="E6" s="86" t="s">
        <v>32</v>
      </c>
      <c r="F6" s="87" t="s">
        <v>19</v>
      </c>
      <c r="G6" s="84"/>
      <c r="H6" s="86" t="s">
        <v>33</v>
      </c>
      <c r="I6" s="88"/>
      <c r="J6" s="86" t="s">
        <v>28</v>
      </c>
    </row>
    <row r="7" spans="1:12">
      <c r="A7" s="83"/>
      <c r="B7" s="84"/>
      <c r="C7" s="85"/>
      <c r="D7" s="84"/>
      <c r="E7" s="87"/>
      <c r="F7" s="87"/>
      <c r="G7" s="84"/>
      <c r="H7" s="87"/>
      <c r="I7" s="88"/>
      <c r="J7" s="87"/>
    </row>
    <row r="8" spans="1:12" ht="6.75" customHeight="1">
      <c r="A8" s="75"/>
      <c r="B8" s="76"/>
      <c r="C8" s="89"/>
      <c r="D8" s="90"/>
      <c r="E8" s="91"/>
      <c r="F8" s="92"/>
      <c r="G8" s="93"/>
      <c r="H8" s="94"/>
      <c r="I8" s="95"/>
      <c r="J8" s="96">
        <f t="shared" ref="J8" si="0">F8*H8</f>
        <v>0</v>
      </c>
    </row>
    <row r="9" spans="1:12" ht="120" customHeight="1">
      <c r="A9" s="75" t="s">
        <v>21</v>
      </c>
      <c r="B9" s="76"/>
      <c r="C9" s="97" t="s">
        <v>258</v>
      </c>
      <c r="D9" s="98"/>
      <c r="E9" s="99" t="s">
        <v>84</v>
      </c>
      <c r="F9" s="100">
        <v>7</v>
      </c>
      <c r="G9" s="101"/>
      <c r="H9" s="42"/>
      <c r="I9" s="102"/>
      <c r="J9" s="103">
        <f>F9*H9</f>
        <v>0</v>
      </c>
      <c r="K9" s="11"/>
      <c r="L9" s="11"/>
    </row>
    <row r="10" spans="1:12" ht="81.75" customHeight="1">
      <c r="A10" s="104" t="s">
        <v>22</v>
      </c>
      <c r="B10" s="76"/>
      <c r="C10" s="97" t="s">
        <v>240</v>
      </c>
      <c r="D10" s="105"/>
      <c r="E10" s="106" t="s">
        <v>85</v>
      </c>
      <c r="F10" s="107">
        <v>21.5</v>
      </c>
      <c r="G10" s="108"/>
      <c r="H10" s="44"/>
      <c r="I10" s="109"/>
      <c r="J10" s="103">
        <f t="shared" ref="J10:J28" si="1">F10*H10</f>
        <v>0</v>
      </c>
    </row>
    <row r="11" spans="1:12" ht="6.75" customHeight="1">
      <c r="A11" s="75"/>
      <c r="B11" s="76"/>
      <c r="C11" s="89"/>
      <c r="D11" s="90"/>
      <c r="E11" s="91"/>
      <c r="F11" s="92"/>
      <c r="G11" s="110"/>
      <c r="H11" s="111"/>
      <c r="I11" s="112"/>
      <c r="J11" s="92">
        <f t="shared" si="1"/>
        <v>0</v>
      </c>
    </row>
    <row r="12" spans="1:12" ht="59.25" customHeight="1">
      <c r="A12" s="104" t="s">
        <v>23</v>
      </c>
      <c r="B12" s="76"/>
      <c r="C12" s="97" t="s">
        <v>197</v>
      </c>
      <c r="D12" s="105"/>
      <c r="E12" s="113" t="s">
        <v>85</v>
      </c>
      <c r="F12" s="103">
        <v>9.8000000000000007</v>
      </c>
      <c r="G12" s="101"/>
      <c r="H12" s="45"/>
      <c r="I12" s="109"/>
      <c r="J12" s="103">
        <f t="shared" ref="J12:J13" si="2">F12*H12</f>
        <v>0</v>
      </c>
    </row>
    <row r="13" spans="1:12">
      <c r="A13" s="75"/>
      <c r="B13" s="76"/>
      <c r="C13" s="89"/>
      <c r="D13" s="90"/>
      <c r="E13" s="114"/>
      <c r="F13" s="92"/>
      <c r="G13" s="110"/>
      <c r="H13" s="111"/>
      <c r="I13" s="112"/>
      <c r="J13" s="92">
        <f t="shared" si="2"/>
        <v>0</v>
      </c>
    </row>
    <row r="14" spans="1:12" ht="75">
      <c r="A14" s="75" t="s">
        <v>24</v>
      </c>
      <c r="B14" s="76"/>
      <c r="C14" s="115" t="s">
        <v>266</v>
      </c>
      <c r="D14" s="90"/>
      <c r="E14" s="114" t="s">
        <v>85</v>
      </c>
      <c r="F14" s="103">
        <f>20.5+3.9</f>
        <v>24.4</v>
      </c>
      <c r="G14" s="101"/>
      <c r="H14" s="45"/>
      <c r="I14" s="102"/>
      <c r="J14" s="103">
        <f t="shared" si="1"/>
        <v>0</v>
      </c>
    </row>
    <row r="15" spans="1:12">
      <c r="A15" s="75"/>
      <c r="B15" s="76"/>
      <c r="C15" s="89"/>
      <c r="D15" s="90"/>
      <c r="E15" s="114"/>
      <c r="F15" s="116"/>
      <c r="G15" s="117"/>
      <c r="H15" s="118"/>
      <c r="I15" s="119"/>
      <c r="J15" s="92">
        <f t="shared" si="1"/>
        <v>0</v>
      </c>
    </row>
    <row r="16" spans="1:12" ht="80.25" customHeight="1">
      <c r="A16" s="75" t="s">
        <v>86</v>
      </c>
      <c r="B16" s="76"/>
      <c r="C16" s="115" t="s">
        <v>264</v>
      </c>
      <c r="D16" s="90"/>
      <c r="E16" s="114" t="s">
        <v>198</v>
      </c>
      <c r="F16" s="103">
        <v>22</v>
      </c>
      <c r="G16" s="101"/>
      <c r="H16" s="45"/>
      <c r="I16" s="102"/>
      <c r="J16" s="103">
        <f t="shared" ref="J16:J17" si="3">F16*H16</f>
        <v>0</v>
      </c>
    </row>
    <row r="17" spans="1:10">
      <c r="A17" s="75"/>
      <c r="B17" s="76"/>
      <c r="C17" s="89"/>
      <c r="D17" s="90"/>
      <c r="E17" s="114"/>
      <c r="F17" s="116"/>
      <c r="G17" s="117"/>
      <c r="H17" s="118"/>
      <c r="I17" s="119"/>
      <c r="J17" s="92">
        <f t="shared" si="3"/>
        <v>0</v>
      </c>
    </row>
    <row r="18" spans="1:10" ht="120" customHeight="1">
      <c r="A18" s="75" t="s">
        <v>87</v>
      </c>
      <c r="B18" s="76"/>
      <c r="C18" s="97" t="s">
        <v>190</v>
      </c>
      <c r="D18" s="90"/>
      <c r="E18" s="114" t="s">
        <v>85</v>
      </c>
      <c r="F18" s="120">
        <v>10</v>
      </c>
      <c r="G18" s="101"/>
      <c r="H18" s="45"/>
      <c r="I18" s="102"/>
      <c r="J18" s="116">
        <f t="shared" si="1"/>
        <v>0</v>
      </c>
    </row>
    <row r="19" spans="1:10" ht="12" customHeight="1">
      <c r="A19" s="75"/>
      <c r="B19" s="76"/>
      <c r="C19" s="121"/>
      <c r="D19" s="90"/>
      <c r="E19" s="114"/>
      <c r="F19" s="116"/>
      <c r="G19" s="117"/>
      <c r="H19" s="118"/>
      <c r="I19" s="119"/>
      <c r="J19" s="116"/>
    </row>
    <row r="20" spans="1:10" ht="133.5" customHeight="1">
      <c r="A20" s="75" t="s">
        <v>88</v>
      </c>
      <c r="B20" s="76"/>
      <c r="C20" s="97" t="s">
        <v>263</v>
      </c>
      <c r="D20" s="90"/>
      <c r="E20" s="114"/>
      <c r="F20" s="116"/>
      <c r="G20" s="117"/>
      <c r="H20" s="46"/>
      <c r="I20" s="119"/>
      <c r="J20" s="116">
        <f t="shared" si="1"/>
        <v>0</v>
      </c>
    </row>
    <row r="21" spans="1:10" ht="7.5" customHeight="1">
      <c r="A21" s="122"/>
      <c r="C21" s="124"/>
      <c r="G21" s="124"/>
      <c r="H21" s="127"/>
      <c r="I21" s="127"/>
      <c r="J21" s="116">
        <f t="shared" si="1"/>
        <v>0</v>
      </c>
    </row>
    <row r="22" spans="1:10" ht="18.75" customHeight="1">
      <c r="A22" s="75"/>
      <c r="B22" s="76"/>
      <c r="C22" s="121" t="s">
        <v>91</v>
      </c>
      <c r="D22" s="90"/>
      <c r="E22" s="114" t="s">
        <v>90</v>
      </c>
      <c r="F22" s="103">
        <v>1</v>
      </c>
      <c r="G22" s="101"/>
      <c r="H22" s="45"/>
      <c r="I22" s="102"/>
      <c r="J22" s="103">
        <f t="shared" si="1"/>
        <v>0</v>
      </c>
    </row>
    <row r="23" spans="1:10" ht="18.75" customHeight="1">
      <c r="A23" s="75"/>
      <c r="B23" s="76"/>
      <c r="C23" s="121" t="s">
        <v>92</v>
      </c>
      <c r="D23" s="90"/>
      <c r="E23" s="114" t="s">
        <v>90</v>
      </c>
      <c r="F23" s="103">
        <v>1</v>
      </c>
      <c r="G23" s="101"/>
      <c r="H23" s="45"/>
      <c r="I23" s="102"/>
      <c r="J23" s="103">
        <f t="shared" si="1"/>
        <v>0</v>
      </c>
    </row>
    <row r="24" spans="1:10" ht="18.75" customHeight="1">
      <c r="A24" s="75"/>
      <c r="B24" s="76"/>
      <c r="C24" s="121"/>
      <c r="D24" s="90"/>
      <c r="E24" s="114"/>
      <c r="F24" s="92"/>
      <c r="G24" s="110"/>
      <c r="H24" s="111"/>
      <c r="I24" s="112"/>
      <c r="J24" s="92">
        <f t="shared" si="1"/>
        <v>0</v>
      </c>
    </row>
    <row r="25" spans="1:10" ht="126.75" customHeight="1">
      <c r="A25" s="75" t="s">
        <v>89</v>
      </c>
      <c r="B25" s="76"/>
      <c r="C25" s="97" t="s">
        <v>93</v>
      </c>
      <c r="D25" s="90"/>
      <c r="E25" s="114"/>
      <c r="F25" s="116"/>
      <c r="G25" s="117"/>
      <c r="H25" s="118"/>
      <c r="I25" s="119"/>
      <c r="J25" s="116">
        <f t="shared" si="1"/>
        <v>0</v>
      </c>
    </row>
    <row r="26" spans="1:10" ht="18.75" customHeight="1">
      <c r="A26" s="75"/>
      <c r="B26" s="76"/>
      <c r="C26" s="121" t="s">
        <v>91</v>
      </c>
      <c r="D26" s="90"/>
      <c r="E26" s="114" t="s">
        <v>90</v>
      </c>
      <c r="F26" s="103">
        <v>1</v>
      </c>
      <c r="G26" s="101"/>
      <c r="H26" s="45"/>
      <c r="I26" s="102"/>
      <c r="J26" s="103">
        <f t="shared" si="1"/>
        <v>0</v>
      </c>
    </row>
    <row r="27" spans="1:10" ht="18.75" customHeight="1">
      <c r="A27" s="75"/>
      <c r="B27" s="76"/>
      <c r="C27" s="121" t="s">
        <v>215</v>
      </c>
      <c r="D27" s="90"/>
      <c r="E27" s="114" t="s">
        <v>90</v>
      </c>
      <c r="F27" s="103">
        <v>1</v>
      </c>
      <c r="G27" s="101"/>
      <c r="H27" s="45"/>
      <c r="I27" s="102"/>
      <c r="J27" s="103">
        <f t="shared" si="1"/>
        <v>0</v>
      </c>
    </row>
    <row r="28" spans="1:10" ht="18.75" customHeight="1">
      <c r="A28" s="75"/>
      <c r="B28" s="76"/>
      <c r="C28" s="121" t="s">
        <v>216</v>
      </c>
      <c r="D28" s="90"/>
      <c r="E28" s="114" t="s">
        <v>90</v>
      </c>
      <c r="F28" s="103">
        <v>1</v>
      </c>
      <c r="G28" s="101"/>
      <c r="H28" s="45"/>
      <c r="I28" s="102"/>
      <c r="J28" s="103">
        <f t="shared" si="1"/>
        <v>0</v>
      </c>
    </row>
    <row r="29" spans="1:10" ht="18.75" customHeight="1">
      <c r="A29" s="75"/>
      <c r="B29" s="76"/>
      <c r="C29" s="121" t="s">
        <v>196</v>
      </c>
      <c r="D29" s="90"/>
      <c r="E29" s="114" t="s">
        <v>90</v>
      </c>
      <c r="F29" s="103">
        <v>1</v>
      </c>
      <c r="G29" s="101"/>
      <c r="H29" s="45"/>
      <c r="I29" s="102"/>
      <c r="J29" s="103">
        <f t="shared" ref="J29" si="4">F29*H29</f>
        <v>0</v>
      </c>
    </row>
    <row r="30" spans="1:10" ht="16.5" customHeight="1">
      <c r="A30" s="75"/>
      <c r="B30" s="76"/>
      <c r="C30" s="128"/>
      <c r="D30" s="90"/>
      <c r="E30" s="114"/>
      <c r="F30" s="116"/>
      <c r="G30" s="90"/>
      <c r="H30" s="114"/>
      <c r="I30" s="129"/>
      <c r="J30" s="129"/>
    </row>
    <row r="31" spans="1:10">
      <c r="A31" s="130" t="s">
        <v>94</v>
      </c>
      <c r="B31" s="130"/>
      <c r="C31" s="130"/>
      <c r="D31" s="130"/>
      <c r="E31" s="130"/>
      <c r="F31" s="131">
        <f>SUM(J9:J29)</f>
        <v>0</v>
      </c>
      <c r="G31" s="131"/>
      <c r="H31" s="131"/>
      <c r="I31" s="131"/>
      <c r="J31" s="131"/>
    </row>
    <row r="32" spans="1:10">
      <c r="A32" s="122"/>
    </row>
    <row r="33" spans="1:10">
      <c r="A33" s="73" t="s">
        <v>96</v>
      </c>
      <c r="B33" s="73"/>
      <c r="C33" s="73"/>
      <c r="D33" s="73"/>
      <c r="E33" s="73"/>
      <c r="F33" s="73"/>
      <c r="G33" s="73"/>
      <c r="H33" s="73"/>
      <c r="I33" s="73"/>
      <c r="J33" s="73"/>
    </row>
    <row r="34" spans="1:10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>
      <c r="A35" s="132" t="s">
        <v>30</v>
      </c>
      <c r="B35" s="132"/>
      <c r="C35" s="132"/>
      <c r="D35" s="132"/>
      <c r="E35" s="132"/>
      <c r="F35" s="132"/>
      <c r="G35" s="132"/>
      <c r="H35" s="132"/>
      <c r="I35" s="132"/>
      <c r="J35" s="132"/>
    </row>
    <row r="36" spans="1:10">
      <c r="A36" s="133"/>
      <c r="B36" s="134"/>
      <c r="C36" s="134"/>
      <c r="D36" s="134"/>
      <c r="E36" s="133"/>
      <c r="F36" s="135"/>
      <c r="G36" s="134"/>
      <c r="H36" s="133"/>
      <c r="I36" s="133"/>
      <c r="J36" s="133"/>
    </row>
    <row r="37" spans="1:10" ht="91.5" customHeight="1">
      <c r="A37" s="75"/>
      <c r="B37" s="76"/>
      <c r="C37" s="136" t="s">
        <v>267</v>
      </c>
      <c r="D37" s="136"/>
      <c r="E37" s="136"/>
      <c r="F37" s="136"/>
      <c r="G37" s="136"/>
      <c r="H37" s="136"/>
      <c r="I37" s="136"/>
      <c r="J37" s="136"/>
    </row>
    <row r="38" spans="1:10" ht="12" customHeight="1">
      <c r="A38" s="75"/>
      <c r="B38" s="76"/>
      <c r="C38" s="137"/>
      <c r="D38" s="137"/>
      <c r="E38" s="82"/>
      <c r="F38" s="82"/>
      <c r="G38" s="137"/>
      <c r="H38" s="82"/>
      <c r="I38" s="82"/>
      <c r="J38" s="82"/>
    </row>
    <row r="39" spans="1:10" ht="15" customHeight="1">
      <c r="A39" s="83" t="s">
        <v>25</v>
      </c>
      <c r="B39" s="88"/>
      <c r="C39" s="87" t="s">
        <v>18</v>
      </c>
      <c r="D39" s="88"/>
      <c r="E39" s="86" t="s">
        <v>32</v>
      </c>
      <c r="F39" s="87" t="s">
        <v>19</v>
      </c>
      <c r="G39" s="88"/>
      <c r="H39" s="86" t="s">
        <v>33</v>
      </c>
      <c r="I39" s="88"/>
      <c r="J39" s="86" t="s">
        <v>28</v>
      </c>
    </row>
    <row r="40" spans="1:10">
      <c r="A40" s="83"/>
      <c r="B40" s="88"/>
      <c r="C40" s="87"/>
      <c r="D40" s="88"/>
      <c r="E40" s="87"/>
      <c r="F40" s="87"/>
      <c r="G40" s="88"/>
      <c r="H40" s="87"/>
      <c r="I40" s="88"/>
      <c r="J40" s="87"/>
    </row>
    <row r="41" spans="1:10">
      <c r="J41" s="138"/>
    </row>
    <row r="42" spans="1:10" ht="122.25">
      <c r="A42" s="75" t="s">
        <v>58</v>
      </c>
      <c r="B42" s="76"/>
      <c r="C42" s="140" t="s">
        <v>241</v>
      </c>
      <c r="D42" s="98"/>
      <c r="E42" s="129"/>
      <c r="F42" s="116"/>
      <c r="G42" s="117"/>
      <c r="H42" s="116"/>
      <c r="I42" s="116"/>
      <c r="J42" s="116"/>
    </row>
    <row r="43" spans="1:10">
      <c r="A43" s="75"/>
      <c r="B43" s="76"/>
      <c r="C43" s="97"/>
      <c r="D43" s="90"/>
      <c r="E43" s="99" t="s">
        <v>85</v>
      </c>
      <c r="F43" s="103">
        <v>16.3</v>
      </c>
      <c r="G43" s="101"/>
      <c r="H43" s="43"/>
      <c r="I43" s="103"/>
      <c r="J43" s="103">
        <f t="shared" ref="J43" si="5">F43*H43</f>
        <v>0</v>
      </c>
    </row>
    <row r="44" spans="1:10">
      <c r="C44" s="124"/>
      <c r="G44" s="124"/>
      <c r="H44" s="139"/>
      <c r="I44" s="139"/>
      <c r="J44" s="92">
        <f t="shared" ref="J44" si="6">F44*H44</f>
        <v>0</v>
      </c>
    </row>
    <row r="45" spans="1:10" ht="90">
      <c r="A45" s="75" t="s">
        <v>59</v>
      </c>
      <c r="B45" s="76"/>
      <c r="C45" s="97" t="s">
        <v>97</v>
      </c>
      <c r="D45" s="98"/>
      <c r="E45" s="99" t="s">
        <v>85</v>
      </c>
      <c r="F45" s="103">
        <v>10</v>
      </c>
      <c r="G45" s="101"/>
      <c r="H45" s="43"/>
      <c r="I45" s="103"/>
      <c r="J45" s="103">
        <f t="shared" ref="J45:J55" si="7">F45*H45</f>
        <v>0</v>
      </c>
    </row>
    <row r="46" spans="1:10">
      <c r="C46" s="124"/>
      <c r="G46" s="124"/>
      <c r="H46" s="139"/>
      <c r="I46" s="139"/>
      <c r="J46" s="116">
        <f t="shared" si="7"/>
        <v>0</v>
      </c>
    </row>
    <row r="47" spans="1:10" ht="90">
      <c r="A47" s="75" t="s">
        <v>70</v>
      </c>
      <c r="B47" s="76"/>
      <c r="C47" s="40" t="s">
        <v>199</v>
      </c>
      <c r="D47" s="98"/>
      <c r="E47" s="99" t="s">
        <v>85</v>
      </c>
      <c r="F47" s="103">
        <v>8</v>
      </c>
      <c r="G47" s="101"/>
      <c r="H47" s="43"/>
      <c r="I47" s="103"/>
      <c r="J47" s="103">
        <f t="shared" ref="J47" si="8">F47*H47</f>
        <v>0</v>
      </c>
    </row>
    <row r="48" spans="1:10">
      <c r="A48" s="75"/>
      <c r="B48" s="76"/>
      <c r="C48" s="121"/>
      <c r="D48" s="98"/>
      <c r="E48" s="141"/>
      <c r="F48" s="92"/>
      <c r="G48" s="110"/>
      <c r="H48" s="92"/>
      <c r="I48" s="92"/>
      <c r="J48" s="92"/>
    </row>
    <row r="49" spans="1:10" ht="105">
      <c r="A49" s="75" t="s">
        <v>71</v>
      </c>
      <c r="B49" s="76"/>
      <c r="C49" s="97" t="s">
        <v>200</v>
      </c>
      <c r="D49" s="98"/>
      <c r="E49" s="99" t="s">
        <v>98</v>
      </c>
      <c r="F49" s="103">
        <v>26.5</v>
      </c>
      <c r="G49" s="101"/>
      <c r="H49" s="43"/>
      <c r="I49" s="103"/>
      <c r="J49" s="103">
        <f t="shared" si="7"/>
        <v>0</v>
      </c>
    </row>
    <row r="50" spans="1:10">
      <c r="A50" s="75"/>
      <c r="B50" s="76"/>
      <c r="C50" s="121"/>
      <c r="D50" s="90"/>
      <c r="E50" s="129"/>
      <c r="F50" s="116"/>
      <c r="G50" s="117"/>
      <c r="H50" s="116"/>
      <c r="I50" s="116"/>
      <c r="J50" s="116">
        <f t="shared" si="7"/>
        <v>0</v>
      </c>
    </row>
    <row r="51" spans="1:10" ht="75">
      <c r="A51" s="75" t="s">
        <v>99</v>
      </c>
      <c r="B51" s="76"/>
      <c r="C51" s="97" t="s">
        <v>234</v>
      </c>
      <c r="D51" s="98"/>
      <c r="E51" s="99" t="s">
        <v>85</v>
      </c>
      <c r="F51" s="103">
        <v>3</v>
      </c>
      <c r="G51" s="101"/>
      <c r="H51" s="43"/>
      <c r="I51" s="103"/>
      <c r="J51" s="103">
        <f t="shared" si="7"/>
        <v>0</v>
      </c>
    </row>
    <row r="52" spans="1:10">
      <c r="C52" s="124"/>
      <c r="G52" s="124"/>
      <c r="H52" s="139"/>
      <c r="I52" s="139"/>
      <c r="J52" s="92">
        <f t="shared" si="7"/>
        <v>0</v>
      </c>
    </row>
    <row r="53" spans="1:10" ht="64.5" customHeight="1">
      <c r="A53" s="75" t="s">
        <v>201</v>
      </c>
      <c r="B53" s="76"/>
      <c r="C53" s="97" t="s">
        <v>203</v>
      </c>
      <c r="D53" s="98"/>
      <c r="E53" s="99" t="s">
        <v>100</v>
      </c>
      <c r="F53" s="103">
        <v>1.5</v>
      </c>
      <c r="G53" s="101"/>
      <c r="H53" s="43"/>
      <c r="I53" s="103"/>
      <c r="J53" s="103">
        <f t="shared" si="7"/>
        <v>0</v>
      </c>
    </row>
    <row r="54" spans="1:10">
      <c r="C54" s="124"/>
      <c r="G54" s="124"/>
      <c r="H54" s="139"/>
      <c r="I54" s="139"/>
      <c r="J54" s="92">
        <f t="shared" si="7"/>
        <v>0</v>
      </c>
    </row>
    <row r="55" spans="1:10" ht="45">
      <c r="A55" s="75" t="s">
        <v>101</v>
      </c>
      <c r="B55" s="76"/>
      <c r="C55" s="97" t="s">
        <v>102</v>
      </c>
      <c r="D55" s="98"/>
      <c r="E55" s="99" t="s">
        <v>100</v>
      </c>
      <c r="F55" s="103">
        <v>90</v>
      </c>
      <c r="G55" s="101"/>
      <c r="H55" s="43"/>
      <c r="I55" s="103"/>
      <c r="J55" s="103">
        <f t="shared" si="7"/>
        <v>0</v>
      </c>
    </row>
    <row r="56" spans="1:10">
      <c r="C56" s="124"/>
      <c r="G56" s="124"/>
      <c r="H56" s="139"/>
      <c r="I56" s="139"/>
      <c r="J56" s="139"/>
    </row>
    <row r="57" spans="1:10" s="35" customFormat="1" ht="21" customHeight="1">
      <c r="A57" s="75" t="s">
        <v>103</v>
      </c>
      <c r="B57" s="32"/>
      <c r="C57" s="38" t="s">
        <v>202</v>
      </c>
      <c r="D57" s="33"/>
      <c r="E57" s="34"/>
      <c r="F57" s="34"/>
      <c r="G57" s="47" t="s">
        <v>193</v>
      </c>
      <c r="H57" s="48"/>
      <c r="I57" s="49"/>
      <c r="J57" s="50"/>
    </row>
    <row r="58" spans="1:10" ht="33.75" customHeight="1">
      <c r="C58" s="38" t="s">
        <v>229</v>
      </c>
      <c r="D58" s="33" t="s">
        <v>194</v>
      </c>
      <c r="E58" s="99" t="s">
        <v>98</v>
      </c>
      <c r="F58" s="103">
        <v>1.1000000000000001</v>
      </c>
      <c r="G58" s="101"/>
      <c r="H58" s="43"/>
      <c r="I58" s="103"/>
      <c r="J58" s="103">
        <f t="shared" ref="J58" si="9">F58*H58</f>
        <v>0</v>
      </c>
    </row>
    <row r="59" spans="1:10" ht="120">
      <c r="A59" s="75" t="s">
        <v>170</v>
      </c>
      <c r="C59" s="142" t="s">
        <v>228</v>
      </c>
      <c r="E59" s="129"/>
      <c r="F59" s="143"/>
      <c r="G59" s="144"/>
      <c r="H59" s="143"/>
      <c r="I59" s="143"/>
      <c r="J59" s="143"/>
    </row>
    <row r="60" spans="1:10" ht="21" customHeight="1">
      <c r="A60" s="122"/>
      <c r="C60" s="145" t="s">
        <v>259</v>
      </c>
      <c r="E60" s="129" t="s">
        <v>84</v>
      </c>
      <c r="F60" s="146">
        <v>1</v>
      </c>
      <c r="G60" s="147"/>
      <c r="H60" s="54"/>
      <c r="I60" s="146"/>
      <c r="J60" s="146">
        <f t="shared" ref="J60" si="10">F60*H60</f>
        <v>0</v>
      </c>
    </row>
    <row r="61" spans="1:10" ht="20.25" customHeight="1">
      <c r="C61" s="38"/>
      <c r="D61" s="33"/>
      <c r="E61" s="141"/>
      <c r="F61" s="92"/>
      <c r="G61" s="110"/>
      <c r="H61" s="92"/>
      <c r="I61" s="92"/>
      <c r="J61" s="92"/>
    </row>
    <row r="62" spans="1:10">
      <c r="A62" s="130" t="s">
        <v>104</v>
      </c>
      <c r="B62" s="130"/>
      <c r="C62" s="130"/>
      <c r="D62" s="130"/>
      <c r="E62" s="130"/>
      <c r="F62" s="131">
        <f>SUM(J41:J61)</f>
        <v>0</v>
      </c>
      <c r="G62" s="131"/>
      <c r="H62" s="131"/>
      <c r="I62" s="131"/>
      <c r="J62" s="131"/>
    </row>
    <row r="63" spans="1:10">
      <c r="A63" s="122"/>
    </row>
    <row r="64" spans="1:10">
      <c r="A64" s="73" t="s">
        <v>171</v>
      </c>
      <c r="B64" s="73"/>
      <c r="C64" s="73"/>
      <c r="D64" s="73"/>
      <c r="E64" s="73"/>
      <c r="F64" s="73"/>
      <c r="G64" s="73"/>
      <c r="H64" s="73"/>
      <c r="I64" s="73"/>
      <c r="J64" s="73"/>
    </row>
    <row r="65" spans="1:10">
      <c r="A65" s="73"/>
      <c r="B65" s="73"/>
      <c r="C65" s="73"/>
      <c r="D65" s="73"/>
      <c r="E65" s="73"/>
      <c r="F65" s="73"/>
      <c r="G65" s="73"/>
      <c r="H65" s="73"/>
      <c r="I65" s="73"/>
      <c r="J65" s="73"/>
    </row>
    <row r="66" spans="1:10">
      <c r="A66" s="132" t="s">
        <v>106</v>
      </c>
      <c r="B66" s="132"/>
      <c r="C66" s="132"/>
      <c r="D66" s="132"/>
      <c r="E66" s="132"/>
      <c r="F66" s="132"/>
      <c r="G66" s="132"/>
      <c r="H66" s="132"/>
      <c r="I66" s="132"/>
      <c r="J66" s="132"/>
    </row>
    <row r="67" spans="1:10">
      <c r="A67" s="133"/>
      <c r="B67" s="134"/>
      <c r="C67" s="134"/>
      <c r="D67" s="134"/>
      <c r="E67" s="133"/>
      <c r="F67" s="135"/>
      <c r="G67" s="134"/>
      <c r="H67" s="133"/>
      <c r="I67" s="133"/>
      <c r="J67" s="133"/>
    </row>
    <row r="68" spans="1:10" ht="107.25" customHeight="1">
      <c r="A68" s="75"/>
      <c r="B68" s="76"/>
      <c r="C68" s="136" t="s">
        <v>105</v>
      </c>
      <c r="D68" s="136"/>
      <c r="E68" s="136"/>
      <c r="F68" s="136"/>
      <c r="G68" s="136"/>
      <c r="H68" s="136"/>
      <c r="I68" s="136"/>
      <c r="J68" s="136"/>
    </row>
    <row r="69" spans="1:10" ht="12" customHeight="1">
      <c r="A69" s="75"/>
      <c r="B69" s="76"/>
      <c r="C69" s="137"/>
      <c r="D69" s="137"/>
      <c r="E69" s="82"/>
      <c r="F69" s="82"/>
      <c r="G69" s="137"/>
      <c r="H69" s="82"/>
      <c r="I69" s="82"/>
      <c r="J69" s="82"/>
    </row>
    <row r="70" spans="1:10" ht="15" customHeight="1">
      <c r="A70" s="83" t="s">
        <v>25</v>
      </c>
      <c r="B70" s="88"/>
      <c r="C70" s="87" t="s">
        <v>18</v>
      </c>
      <c r="D70" s="88"/>
      <c r="E70" s="86" t="s">
        <v>32</v>
      </c>
      <c r="F70" s="87" t="s">
        <v>19</v>
      </c>
      <c r="G70" s="88"/>
      <c r="H70" s="86" t="s">
        <v>33</v>
      </c>
      <c r="I70" s="88"/>
      <c r="J70" s="86" t="s">
        <v>28</v>
      </c>
    </row>
    <row r="71" spans="1:10">
      <c r="A71" s="83"/>
      <c r="B71" s="88"/>
      <c r="C71" s="87"/>
      <c r="D71" s="88"/>
      <c r="E71" s="87"/>
      <c r="F71" s="87"/>
      <c r="G71" s="88"/>
      <c r="H71" s="87"/>
      <c r="I71" s="88"/>
      <c r="J71" s="87"/>
    </row>
    <row r="73" spans="1:10" ht="60">
      <c r="A73" s="75" t="s">
        <v>60</v>
      </c>
      <c r="B73" s="76"/>
      <c r="C73" s="39" t="s">
        <v>165</v>
      </c>
      <c r="D73" s="98"/>
      <c r="E73" s="99" t="s">
        <v>85</v>
      </c>
      <c r="F73" s="103">
        <v>4.7</v>
      </c>
      <c r="G73" s="101"/>
      <c r="H73" s="43"/>
      <c r="I73" s="103"/>
      <c r="J73" s="103">
        <f>F73*H73</f>
        <v>0</v>
      </c>
    </row>
    <row r="74" spans="1:10">
      <c r="A74" s="75"/>
      <c r="B74" s="76"/>
      <c r="C74" s="39"/>
      <c r="D74" s="98"/>
      <c r="E74" s="141"/>
      <c r="F74" s="92"/>
      <c r="G74" s="110"/>
      <c r="H74" s="92"/>
      <c r="I74" s="92"/>
      <c r="J74" s="92"/>
    </row>
    <row r="75" spans="1:10">
      <c r="C75" s="124"/>
      <c r="G75" s="124"/>
      <c r="H75" s="126"/>
      <c r="I75" s="126"/>
      <c r="J75" s="126"/>
    </row>
    <row r="76" spans="1:10" ht="255">
      <c r="A76" s="75" t="s">
        <v>172</v>
      </c>
      <c r="B76" s="76"/>
      <c r="C76" s="97" t="s">
        <v>191</v>
      </c>
      <c r="D76" s="98"/>
      <c r="E76" s="99" t="s">
        <v>85</v>
      </c>
      <c r="F76" s="103">
        <f>0.9*2*2</f>
        <v>3.6</v>
      </c>
      <c r="G76" s="101"/>
      <c r="H76" s="43"/>
      <c r="I76" s="103"/>
      <c r="J76" s="103">
        <f>F76*H76</f>
        <v>0</v>
      </c>
    </row>
    <row r="77" spans="1:10">
      <c r="C77" s="124"/>
      <c r="G77" s="124"/>
      <c r="H77" s="126"/>
      <c r="I77" s="126"/>
      <c r="J77" s="126"/>
    </row>
    <row r="78" spans="1:10">
      <c r="A78" s="75"/>
      <c r="B78" s="76"/>
      <c r="C78" s="31"/>
      <c r="D78" s="90"/>
      <c r="E78" s="129"/>
      <c r="F78" s="116"/>
      <c r="G78" s="90"/>
      <c r="H78" s="148"/>
      <c r="I78" s="148"/>
      <c r="J78" s="148"/>
    </row>
    <row r="79" spans="1:10">
      <c r="A79" s="130" t="s">
        <v>107</v>
      </c>
      <c r="B79" s="130"/>
      <c r="C79" s="130"/>
      <c r="D79" s="130"/>
      <c r="E79" s="130"/>
      <c r="F79" s="131">
        <f>SUM(J73:J77)</f>
        <v>0</v>
      </c>
      <c r="G79" s="131"/>
      <c r="H79" s="131"/>
      <c r="I79" s="131"/>
      <c r="J79" s="131"/>
    </row>
    <row r="81" spans="1:10">
      <c r="A81" s="73" t="s">
        <v>173</v>
      </c>
      <c r="B81" s="73"/>
      <c r="C81" s="73"/>
      <c r="D81" s="73"/>
      <c r="E81" s="73"/>
      <c r="F81" s="73"/>
      <c r="G81" s="73"/>
      <c r="H81" s="73"/>
      <c r="I81" s="73"/>
      <c r="J81" s="73"/>
    </row>
    <row r="82" spans="1:10">
      <c r="A82" s="73"/>
      <c r="B82" s="73"/>
      <c r="C82" s="73"/>
      <c r="D82" s="73"/>
      <c r="E82" s="73"/>
      <c r="F82" s="73"/>
      <c r="G82" s="73"/>
      <c r="H82" s="73"/>
      <c r="I82" s="73"/>
      <c r="J82" s="73"/>
    </row>
    <row r="83" spans="1:10">
      <c r="A83" s="132" t="s">
        <v>108</v>
      </c>
      <c r="B83" s="132"/>
      <c r="C83" s="132"/>
      <c r="D83" s="132"/>
      <c r="E83" s="132"/>
      <c r="F83" s="132"/>
      <c r="G83" s="132"/>
      <c r="H83" s="132"/>
      <c r="I83" s="132"/>
      <c r="J83" s="132"/>
    </row>
    <row r="84" spans="1:10">
      <c r="A84" s="133"/>
      <c r="B84" s="134"/>
      <c r="C84" s="134"/>
      <c r="D84" s="134"/>
      <c r="E84" s="133"/>
      <c r="F84" s="135"/>
      <c r="G84" s="134"/>
      <c r="H84" s="133"/>
      <c r="I84" s="133"/>
      <c r="J84" s="133"/>
    </row>
    <row r="85" spans="1:10" ht="90" customHeight="1">
      <c r="A85" s="75" t="s">
        <v>73</v>
      </c>
      <c r="B85" s="76"/>
      <c r="C85" s="136" t="s">
        <v>109</v>
      </c>
      <c r="D85" s="136"/>
      <c r="E85" s="136"/>
      <c r="F85" s="136"/>
      <c r="G85" s="136"/>
      <c r="H85" s="136"/>
      <c r="I85" s="136"/>
      <c r="J85" s="136"/>
    </row>
    <row r="86" spans="1:10" ht="12" customHeight="1">
      <c r="A86" s="75"/>
      <c r="B86" s="76"/>
      <c r="C86" s="137"/>
      <c r="D86" s="137"/>
      <c r="E86" s="82"/>
      <c r="F86" s="82"/>
      <c r="G86" s="137"/>
      <c r="H86" s="82"/>
      <c r="I86" s="82"/>
      <c r="J86" s="82"/>
    </row>
    <row r="87" spans="1:10" ht="15" customHeight="1">
      <c r="A87" s="83" t="s">
        <v>25</v>
      </c>
      <c r="B87" s="88"/>
      <c r="C87" s="87" t="s">
        <v>18</v>
      </c>
      <c r="D87" s="88"/>
      <c r="E87" s="86" t="s">
        <v>32</v>
      </c>
      <c r="F87" s="87" t="s">
        <v>19</v>
      </c>
      <c r="G87" s="88"/>
      <c r="H87" s="86" t="s">
        <v>33</v>
      </c>
      <c r="I87" s="88"/>
      <c r="J87" s="86" t="s">
        <v>28</v>
      </c>
    </row>
    <row r="88" spans="1:10">
      <c r="A88" s="83"/>
      <c r="B88" s="88"/>
      <c r="C88" s="87"/>
      <c r="D88" s="88"/>
      <c r="E88" s="87"/>
      <c r="F88" s="87"/>
      <c r="G88" s="88"/>
      <c r="H88" s="87"/>
      <c r="I88" s="88"/>
      <c r="J88" s="87"/>
    </row>
    <row r="90" spans="1:10" ht="140.25" customHeight="1">
      <c r="A90" s="75" t="s">
        <v>207</v>
      </c>
      <c r="B90" s="76"/>
      <c r="C90" s="39" t="s">
        <v>261</v>
      </c>
      <c r="D90" s="98"/>
      <c r="E90" s="129"/>
      <c r="F90" s="116"/>
      <c r="G90" s="117"/>
      <c r="H90" s="116"/>
      <c r="I90" s="116"/>
      <c r="J90" s="116">
        <f>F90*H90</f>
        <v>0</v>
      </c>
    </row>
    <row r="91" spans="1:10" ht="18.75" customHeight="1">
      <c r="A91" s="75"/>
      <c r="B91" s="76"/>
      <c r="C91" s="121" t="s">
        <v>262</v>
      </c>
      <c r="D91" s="90"/>
      <c r="G91" s="124"/>
      <c r="H91" s="126"/>
      <c r="I91" s="126"/>
      <c r="J91" s="126"/>
    </row>
    <row r="92" spans="1:10">
      <c r="C92" s="124" t="s">
        <v>206</v>
      </c>
      <c r="E92" s="114" t="s">
        <v>84</v>
      </c>
      <c r="F92" s="103">
        <v>1</v>
      </c>
      <c r="G92" s="101"/>
      <c r="H92" s="30"/>
      <c r="I92" s="103"/>
      <c r="J92" s="103">
        <f>F92*H92</f>
        <v>0</v>
      </c>
    </row>
    <row r="94" spans="1:10" ht="281.25" customHeight="1">
      <c r="A94" s="75" t="s">
        <v>164</v>
      </c>
      <c r="B94" s="76"/>
      <c r="C94" s="53" t="s">
        <v>260</v>
      </c>
      <c r="D94" s="98"/>
      <c r="E94" s="129"/>
      <c r="F94" s="116"/>
      <c r="G94" s="90"/>
      <c r="H94" s="148"/>
      <c r="I94" s="148"/>
      <c r="J94" s="148">
        <f>F94*H94</f>
        <v>0</v>
      </c>
    </row>
    <row r="95" spans="1:10" ht="33.75" customHeight="1">
      <c r="A95" s="75"/>
      <c r="B95" s="76"/>
      <c r="C95" s="149" t="s">
        <v>242</v>
      </c>
      <c r="D95" s="90"/>
      <c r="E95" s="114" t="s">
        <v>84</v>
      </c>
      <c r="F95" s="103">
        <v>1</v>
      </c>
      <c r="G95" s="98"/>
      <c r="H95" s="30"/>
      <c r="I95" s="150"/>
      <c r="J95" s="151">
        <f>F95*H95</f>
        <v>0</v>
      </c>
    </row>
    <row r="96" spans="1:10" ht="32.25" customHeight="1">
      <c r="A96" s="75"/>
      <c r="B96" s="76"/>
      <c r="C96" s="149" t="s">
        <v>243</v>
      </c>
      <c r="D96" s="90"/>
      <c r="E96" s="114" t="s">
        <v>84</v>
      </c>
      <c r="F96" s="103">
        <v>1</v>
      </c>
      <c r="G96" s="98"/>
      <c r="H96" s="30"/>
      <c r="I96" s="150"/>
      <c r="J96" s="151">
        <f>F96*H96</f>
        <v>0</v>
      </c>
    </row>
    <row r="97" spans="1:10">
      <c r="H97" s="152"/>
      <c r="I97" s="152"/>
      <c r="J97" s="152"/>
    </row>
    <row r="98" spans="1:10">
      <c r="C98" s="124"/>
      <c r="G98" s="124"/>
      <c r="H98" s="126"/>
      <c r="I98" s="126"/>
      <c r="J98" s="126"/>
    </row>
    <row r="99" spans="1:10" ht="142.5" customHeight="1">
      <c r="A99" s="75" t="s">
        <v>166</v>
      </c>
      <c r="B99" s="76"/>
      <c r="C99" s="39" t="s">
        <v>245</v>
      </c>
      <c r="D99" s="98"/>
      <c r="E99" s="129"/>
      <c r="F99" s="116"/>
      <c r="G99" s="117"/>
      <c r="H99" s="116"/>
      <c r="I99" s="116"/>
      <c r="J99" s="116">
        <f>F99*H99</f>
        <v>0</v>
      </c>
    </row>
    <row r="100" spans="1:10" s="41" customFormat="1" ht="41.25" customHeight="1">
      <c r="A100" s="153"/>
      <c r="B100" s="154"/>
      <c r="C100" s="155" t="s">
        <v>217</v>
      </c>
      <c r="D100" s="154"/>
      <c r="E100" s="156" t="s">
        <v>84</v>
      </c>
      <c r="F100" s="157">
        <v>1</v>
      </c>
      <c r="G100" s="158"/>
      <c r="H100" s="51"/>
      <c r="I100" s="157"/>
      <c r="J100" s="157">
        <f>F100*H100</f>
        <v>0</v>
      </c>
    </row>
    <row r="101" spans="1:10">
      <c r="C101" s="124"/>
      <c r="G101" s="124"/>
      <c r="H101" s="126"/>
      <c r="I101" s="126"/>
      <c r="J101" s="126"/>
    </row>
    <row r="102" spans="1:10" ht="109.5" customHeight="1">
      <c r="A102" s="75" t="s">
        <v>227</v>
      </c>
      <c r="B102" s="76"/>
      <c r="C102" s="39" t="s">
        <v>246</v>
      </c>
      <c r="D102" s="98"/>
      <c r="E102" s="129"/>
      <c r="F102" s="116"/>
      <c r="G102" s="117"/>
      <c r="H102" s="116"/>
      <c r="I102" s="116"/>
      <c r="J102" s="116">
        <f>F102*H102</f>
        <v>0</v>
      </c>
    </row>
    <row r="103" spans="1:10" ht="30" customHeight="1">
      <c r="A103" s="75"/>
      <c r="B103" s="76"/>
      <c r="C103" s="159" t="s">
        <v>244</v>
      </c>
      <c r="D103" s="90"/>
      <c r="E103" s="114" t="s">
        <v>84</v>
      </c>
      <c r="F103" s="103">
        <v>1</v>
      </c>
      <c r="G103" s="101"/>
      <c r="H103" s="30"/>
      <c r="I103" s="103"/>
      <c r="J103" s="103">
        <f>F103*H103</f>
        <v>0</v>
      </c>
    </row>
    <row r="105" spans="1:10">
      <c r="A105" s="130" t="s">
        <v>110</v>
      </c>
      <c r="B105" s="130"/>
      <c r="C105" s="130"/>
      <c r="D105" s="130"/>
      <c r="E105" s="130"/>
      <c r="F105" s="131">
        <f>SUM(J90:J103)</f>
        <v>0</v>
      </c>
      <c r="G105" s="131"/>
      <c r="H105" s="131"/>
      <c r="I105" s="131"/>
      <c r="J105" s="131"/>
    </row>
    <row r="107" spans="1:10">
      <c r="A107" s="73" t="s">
        <v>174</v>
      </c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1:10">
      <c r="A108" s="73"/>
      <c r="B108" s="73"/>
      <c r="C108" s="73"/>
      <c r="D108" s="73"/>
      <c r="E108" s="73"/>
      <c r="F108" s="73"/>
      <c r="G108" s="73"/>
      <c r="H108" s="73"/>
      <c r="I108" s="73"/>
      <c r="J108" s="73"/>
    </row>
    <row r="109" spans="1:10">
      <c r="A109" s="132" t="s">
        <v>111</v>
      </c>
      <c r="B109" s="132"/>
      <c r="C109" s="132"/>
      <c r="D109" s="132"/>
      <c r="E109" s="132"/>
      <c r="F109" s="132"/>
      <c r="G109" s="132"/>
      <c r="H109" s="132"/>
      <c r="I109" s="132"/>
      <c r="J109" s="132"/>
    </row>
    <row r="110" spans="1:10">
      <c r="A110" s="133"/>
      <c r="B110" s="134"/>
      <c r="C110" s="134"/>
      <c r="D110" s="134"/>
      <c r="E110" s="133"/>
      <c r="F110" s="135"/>
      <c r="G110" s="134"/>
      <c r="H110" s="133"/>
      <c r="I110" s="133"/>
      <c r="J110" s="133"/>
    </row>
    <row r="111" spans="1:10" ht="123" customHeight="1">
      <c r="A111" s="75" t="s">
        <v>74</v>
      </c>
      <c r="B111" s="76"/>
      <c r="C111" s="136" t="s">
        <v>112</v>
      </c>
      <c r="D111" s="136"/>
      <c r="E111" s="136"/>
      <c r="F111" s="136"/>
      <c r="G111" s="136"/>
      <c r="H111" s="136"/>
      <c r="I111" s="136"/>
      <c r="J111" s="136"/>
    </row>
    <row r="112" spans="1:10" ht="12" customHeight="1">
      <c r="A112" s="75"/>
      <c r="B112" s="76"/>
      <c r="C112" s="137"/>
      <c r="D112" s="137"/>
      <c r="E112" s="82"/>
      <c r="F112" s="82"/>
      <c r="G112" s="137"/>
      <c r="H112" s="82"/>
      <c r="I112" s="82"/>
      <c r="J112" s="82"/>
    </row>
    <row r="113" spans="1:10" ht="15" customHeight="1">
      <c r="A113" s="83" t="s">
        <v>25</v>
      </c>
      <c r="B113" s="88"/>
      <c r="C113" s="87" t="s">
        <v>18</v>
      </c>
      <c r="D113" s="88"/>
      <c r="E113" s="86" t="s">
        <v>32</v>
      </c>
      <c r="F113" s="87" t="s">
        <v>19</v>
      </c>
      <c r="G113" s="88"/>
      <c r="H113" s="86" t="s">
        <v>33</v>
      </c>
      <c r="I113" s="88"/>
      <c r="J113" s="86" t="s">
        <v>28</v>
      </c>
    </row>
    <row r="114" spans="1:10">
      <c r="A114" s="83"/>
      <c r="B114" s="88"/>
      <c r="C114" s="87"/>
      <c r="D114" s="88"/>
      <c r="E114" s="87"/>
      <c r="F114" s="87"/>
      <c r="G114" s="88"/>
      <c r="H114" s="87"/>
      <c r="I114" s="88"/>
      <c r="J114" s="87"/>
    </row>
    <row r="116" spans="1:10" ht="135.75" customHeight="1">
      <c r="A116" s="75" t="s">
        <v>66</v>
      </c>
      <c r="B116" s="76"/>
      <c r="C116" s="97" t="s">
        <v>247</v>
      </c>
      <c r="D116" s="98"/>
      <c r="E116" s="129"/>
      <c r="F116" s="116"/>
      <c r="G116" s="117"/>
      <c r="H116" s="160"/>
      <c r="I116" s="160"/>
      <c r="J116" s="160"/>
    </row>
    <row r="117" spans="1:10" ht="18.75" customHeight="1">
      <c r="A117" s="75"/>
      <c r="B117" s="76"/>
      <c r="C117" s="161" t="s">
        <v>113</v>
      </c>
      <c r="D117" s="90"/>
      <c r="E117" s="114" t="s">
        <v>85</v>
      </c>
      <c r="F117" s="103">
        <v>27.7</v>
      </c>
      <c r="G117" s="101"/>
      <c r="H117" s="30"/>
      <c r="I117" s="103"/>
      <c r="J117" s="103">
        <f>F117*H117</f>
        <v>0</v>
      </c>
    </row>
    <row r="118" spans="1:10" ht="18.75" customHeight="1">
      <c r="A118" s="75"/>
      <c r="B118" s="76"/>
      <c r="C118" s="161" t="s">
        <v>114</v>
      </c>
      <c r="D118" s="90"/>
      <c r="E118" s="114" t="s">
        <v>98</v>
      </c>
      <c r="F118" s="103">
        <v>39.799999999999997</v>
      </c>
      <c r="G118" s="101"/>
      <c r="H118" s="30"/>
      <c r="I118" s="103"/>
      <c r="J118" s="103">
        <f>F118*H118</f>
        <v>0</v>
      </c>
    </row>
    <row r="119" spans="1:10">
      <c r="C119" s="124"/>
      <c r="G119" s="124"/>
      <c r="H119" s="139"/>
      <c r="I119" s="139"/>
      <c r="J119" s="139"/>
    </row>
    <row r="120" spans="1:10" ht="129" customHeight="1">
      <c r="A120" s="75" t="s">
        <v>257</v>
      </c>
      <c r="B120" s="76"/>
      <c r="C120" s="97" t="s">
        <v>265</v>
      </c>
      <c r="D120" s="98"/>
      <c r="E120" s="129"/>
      <c r="F120" s="116"/>
      <c r="G120" s="117"/>
      <c r="H120" s="116"/>
      <c r="I120" s="116"/>
      <c r="J120" s="116"/>
    </row>
    <row r="121" spans="1:10" ht="18.75" customHeight="1">
      <c r="A121" s="75"/>
      <c r="B121" s="76"/>
      <c r="C121" s="161" t="s">
        <v>192</v>
      </c>
      <c r="D121" s="90"/>
      <c r="E121" s="114" t="s">
        <v>85</v>
      </c>
      <c r="F121" s="103">
        <v>15.3</v>
      </c>
      <c r="G121" s="101"/>
      <c r="H121" s="30"/>
      <c r="I121" s="103"/>
      <c r="J121" s="103">
        <f>F121*H121</f>
        <v>0</v>
      </c>
    </row>
    <row r="122" spans="1:10" ht="58.5" customHeight="1">
      <c r="A122" s="75"/>
      <c r="B122" s="76"/>
      <c r="C122" s="161" t="s">
        <v>208</v>
      </c>
      <c r="D122" s="90"/>
      <c r="E122" s="114"/>
      <c r="F122" s="116"/>
      <c r="G122" s="117"/>
      <c r="H122" s="162"/>
      <c r="I122" s="116"/>
      <c r="J122" s="116"/>
    </row>
    <row r="123" spans="1:10" ht="18.75" customHeight="1">
      <c r="A123" s="75"/>
      <c r="B123" s="76"/>
      <c r="C123" s="149"/>
      <c r="D123" s="90"/>
      <c r="E123" s="114" t="s">
        <v>85</v>
      </c>
      <c r="F123" s="103">
        <v>4.5</v>
      </c>
      <c r="G123" s="101"/>
      <c r="H123" s="30"/>
      <c r="I123" s="103"/>
      <c r="J123" s="103">
        <f>F123*H123</f>
        <v>0</v>
      </c>
    </row>
    <row r="125" spans="1:10">
      <c r="A125" s="130" t="s">
        <v>115</v>
      </c>
      <c r="B125" s="130"/>
      <c r="C125" s="130"/>
      <c r="D125" s="130"/>
      <c r="E125" s="130"/>
      <c r="F125" s="131">
        <f>SUM(J115:J123)</f>
        <v>0</v>
      </c>
      <c r="G125" s="131"/>
      <c r="H125" s="131"/>
      <c r="I125" s="131"/>
      <c r="J125" s="131"/>
    </row>
    <row r="127" spans="1:10">
      <c r="A127" s="73" t="s">
        <v>175</v>
      </c>
      <c r="B127" s="73"/>
      <c r="C127" s="73"/>
      <c r="D127" s="73"/>
      <c r="E127" s="73"/>
      <c r="F127" s="73"/>
      <c r="G127" s="73"/>
      <c r="H127" s="73"/>
      <c r="I127" s="73"/>
      <c r="J127" s="73"/>
    </row>
    <row r="128" spans="1:10">
      <c r="A128" s="73"/>
      <c r="B128" s="73"/>
      <c r="C128" s="73"/>
      <c r="D128" s="73"/>
      <c r="E128" s="73"/>
      <c r="F128" s="73"/>
      <c r="G128" s="73"/>
      <c r="H128" s="73"/>
      <c r="I128" s="73"/>
      <c r="J128" s="73"/>
    </row>
    <row r="129" spans="1:10">
      <c r="A129" s="132" t="s">
        <v>116</v>
      </c>
      <c r="B129" s="132"/>
      <c r="C129" s="132"/>
      <c r="D129" s="132"/>
      <c r="E129" s="132"/>
      <c r="F129" s="132"/>
      <c r="G129" s="132"/>
      <c r="H129" s="132"/>
      <c r="I129" s="132"/>
      <c r="J129" s="132"/>
    </row>
    <row r="130" spans="1:10">
      <c r="A130" s="133"/>
      <c r="B130" s="134"/>
      <c r="C130" s="134"/>
      <c r="D130" s="134"/>
      <c r="E130" s="133"/>
      <c r="F130" s="135"/>
      <c r="G130" s="134"/>
      <c r="H130" s="133"/>
      <c r="I130" s="133"/>
      <c r="J130" s="133"/>
    </row>
    <row r="131" spans="1:10" ht="109.5" customHeight="1">
      <c r="A131" s="75" t="s">
        <v>75</v>
      </c>
      <c r="B131" s="76"/>
      <c r="C131" s="136" t="s">
        <v>117</v>
      </c>
      <c r="D131" s="136"/>
      <c r="E131" s="136"/>
      <c r="F131" s="136"/>
      <c r="G131" s="136"/>
      <c r="H131" s="136"/>
      <c r="I131" s="136"/>
      <c r="J131" s="136"/>
    </row>
    <row r="132" spans="1:10" ht="12" customHeight="1">
      <c r="A132" s="75"/>
      <c r="B132" s="76"/>
      <c r="C132" s="137"/>
      <c r="D132" s="137"/>
      <c r="E132" s="82"/>
      <c r="F132" s="82"/>
      <c r="G132" s="137"/>
      <c r="H132" s="82"/>
      <c r="I132" s="82"/>
      <c r="J132" s="82"/>
    </row>
    <row r="133" spans="1:10" ht="15" customHeight="1">
      <c r="A133" s="83" t="s">
        <v>25</v>
      </c>
      <c r="B133" s="88"/>
      <c r="C133" s="87" t="s">
        <v>18</v>
      </c>
      <c r="D133" s="88"/>
      <c r="E133" s="86" t="s">
        <v>32</v>
      </c>
      <c r="F133" s="87" t="s">
        <v>19</v>
      </c>
      <c r="G133" s="88"/>
      <c r="H133" s="86" t="s">
        <v>33</v>
      </c>
      <c r="I133" s="88"/>
      <c r="J133" s="86" t="s">
        <v>28</v>
      </c>
    </row>
    <row r="134" spans="1:10">
      <c r="A134" s="83"/>
      <c r="B134" s="88"/>
      <c r="C134" s="87"/>
      <c r="D134" s="88"/>
      <c r="E134" s="87"/>
      <c r="F134" s="87"/>
      <c r="G134" s="88"/>
      <c r="H134" s="87"/>
      <c r="I134" s="88"/>
      <c r="J134" s="87"/>
    </row>
    <row r="136" spans="1:10" ht="110.25" customHeight="1">
      <c r="A136" s="75" t="s">
        <v>61</v>
      </c>
      <c r="B136" s="76"/>
      <c r="C136" s="40" t="s">
        <v>248</v>
      </c>
      <c r="D136" s="98"/>
      <c r="E136" s="129"/>
      <c r="F136" s="116"/>
      <c r="G136" s="117"/>
      <c r="H136" s="160"/>
      <c r="I136" s="160"/>
      <c r="J136" s="160"/>
    </row>
    <row r="137" spans="1:10" ht="18.75" customHeight="1">
      <c r="A137" s="75"/>
      <c r="B137" s="76"/>
      <c r="C137" s="161" t="s">
        <v>118</v>
      </c>
      <c r="D137" s="90"/>
      <c r="E137" s="114" t="s">
        <v>85</v>
      </c>
      <c r="F137" s="103">
        <v>7.3</v>
      </c>
      <c r="G137" s="101"/>
      <c r="H137" s="30"/>
      <c r="I137" s="103"/>
      <c r="J137" s="103">
        <f>F137*H137</f>
        <v>0</v>
      </c>
    </row>
    <row r="138" spans="1:10" ht="18.75" customHeight="1">
      <c r="A138" s="75"/>
      <c r="B138" s="76"/>
      <c r="C138" s="161" t="s">
        <v>119</v>
      </c>
      <c r="D138" s="90"/>
      <c r="E138" s="114" t="s">
        <v>98</v>
      </c>
      <c r="F138" s="103">
        <v>10.3</v>
      </c>
      <c r="G138" s="101"/>
      <c r="H138" s="30"/>
      <c r="I138" s="103"/>
      <c r="J138" s="103">
        <f>F138*H138</f>
        <v>0</v>
      </c>
    </row>
    <row r="141" spans="1:10">
      <c r="A141" s="130" t="s">
        <v>120</v>
      </c>
      <c r="B141" s="130"/>
      <c r="C141" s="130"/>
      <c r="D141" s="130"/>
      <c r="E141" s="130"/>
      <c r="F141" s="131">
        <f>SUM(J137:J138)</f>
        <v>0</v>
      </c>
      <c r="G141" s="131"/>
      <c r="H141" s="131"/>
      <c r="I141" s="131"/>
      <c r="J141" s="131"/>
    </row>
    <row r="143" spans="1:10">
      <c r="A143" s="73" t="s">
        <v>176</v>
      </c>
      <c r="B143" s="73"/>
      <c r="C143" s="73"/>
      <c r="D143" s="73"/>
      <c r="E143" s="73"/>
      <c r="F143" s="73"/>
      <c r="G143" s="73"/>
      <c r="H143" s="73"/>
      <c r="I143" s="73"/>
      <c r="J143" s="73"/>
    </row>
    <row r="144" spans="1:10">
      <c r="A144" s="73"/>
      <c r="B144" s="73"/>
      <c r="C144" s="73"/>
      <c r="D144" s="73"/>
      <c r="E144" s="73"/>
      <c r="F144" s="73"/>
      <c r="G144" s="73"/>
      <c r="H144" s="73"/>
      <c r="I144" s="73"/>
      <c r="J144" s="73"/>
    </row>
    <row r="145" spans="1:10">
      <c r="A145" s="132" t="s">
        <v>189</v>
      </c>
      <c r="B145" s="132"/>
      <c r="C145" s="132"/>
      <c r="D145" s="132"/>
      <c r="E145" s="132"/>
      <c r="F145" s="132"/>
      <c r="G145" s="132"/>
      <c r="H145" s="132"/>
      <c r="I145" s="132"/>
      <c r="J145" s="132"/>
    </row>
    <row r="146" spans="1:10" ht="135" customHeight="1">
      <c r="A146" s="75" t="s">
        <v>76</v>
      </c>
      <c r="B146" s="76"/>
      <c r="C146" s="136" t="s">
        <v>121</v>
      </c>
      <c r="D146" s="136"/>
      <c r="E146" s="136"/>
      <c r="F146" s="136"/>
      <c r="G146" s="136"/>
      <c r="H146" s="136"/>
      <c r="I146" s="136"/>
      <c r="J146" s="136"/>
    </row>
    <row r="147" spans="1:10" ht="12" customHeight="1">
      <c r="A147" s="75"/>
      <c r="B147" s="76"/>
      <c r="C147" s="137"/>
      <c r="D147" s="137"/>
      <c r="E147" s="82"/>
      <c r="F147" s="82"/>
      <c r="G147" s="137"/>
      <c r="H147" s="82"/>
      <c r="I147" s="82"/>
      <c r="J147" s="82"/>
    </row>
    <row r="148" spans="1:10" ht="15" customHeight="1">
      <c r="A148" s="83" t="s">
        <v>25</v>
      </c>
      <c r="B148" s="88"/>
      <c r="C148" s="87" t="s">
        <v>18</v>
      </c>
      <c r="D148" s="88"/>
      <c r="E148" s="86" t="s">
        <v>32</v>
      </c>
      <c r="F148" s="87" t="s">
        <v>19</v>
      </c>
      <c r="G148" s="88"/>
      <c r="H148" s="86" t="s">
        <v>33</v>
      </c>
      <c r="I148" s="88"/>
      <c r="J148" s="86" t="s">
        <v>28</v>
      </c>
    </row>
    <row r="149" spans="1:10">
      <c r="A149" s="83"/>
      <c r="B149" s="88"/>
      <c r="C149" s="87"/>
      <c r="D149" s="88"/>
      <c r="E149" s="87"/>
      <c r="F149" s="87"/>
      <c r="G149" s="88"/>
      <c r="H149" s="87"/>
      <c r="I149" s="88"/>
      <c r="J149" s="87"/>
    </row>
    <row r="151" spans="1:10" ht="123" customHeight="1">
      <c r="A151" s="75" t="s">
        <v>79</v>
      </c>
      <c r="B151" s="76"/>
      <c r="C151" s="40" t="s">
        <v>218</v>
      </c>
      <c r="D151" s="98"/>
      <c r="E151" s="129"/>
      <c r="F151" s="116"/>
      <c r="G151" s="117"/>
      <c r="H151" s="160"/>
      <c r="I151" s="160"/>
      <c r="J151" s="160"/>
    </row>
    <row r="152" spans="1:10" ht="18.75" customHeight="1">
      <c r="A152" s="75"/>
      <c r="B152" s="76"/>
      <c r="C152" s="161" t="s">
        <v>204</v>
      </c>
      <c r="D152" s="90"/>
      <c r="E152" s="114" t="s">
        <v>85</v>
      </c>
      <c r="F152" s="103">
        <v>98.5</v>
      </c>
      <c r="G152" s="101"/>
      <c r="H152" s="30"/>
      <c r="I152" s="103"/>
      <c r="J152" s="103">
        <f>F152*H152</f>
        <v>0</v>
      </c>
    </row>
    <row r="153" spans="1:10">
      <c r="C153" s="124"/>
      <c r="G153" s="124"/>
      <c r="H153" s="139"/>
      <c r="I153" s="139"/>
      <c r="J153" s="139"/>
    </row>
    <row r="154" spans="1:10" ht="119.25" customHeight="1">
      <c r="A154" s="75" t="s">
        <v>177</v>
      </c>
      <c r="B154" s="76"/>
      <c r="C154" s="40" t="s">
        <v>230</v>
      </c>
      <c r="D154" s="98"/>
      <c r="E154" s="129"/>
      <c r="F154" s="116"/>
      <c r="G154" s="117"/>
      <c r="H154" s="116"/>
      <c r="I154" s="116"/>
      <c r="J154" s="116"/>
    </row>
    <row r="155" spans="1:10" ht="18.75" customHeight="1">
      <c r="A155" s="75"/>
      <c r="B155" s="76"/>
      <c r="C155" s="161" t="s">
        <v>249</v>
      </c>
      <c r="D155" s="90"/>
      <c r="E155" s="114" t="s">
        <v>85</v>
      </c>
      <c r="F155" s="103">
        <v>35.6</v>
      </c>
      <c r="G155" s="101"/>
      <c r="H155" s="30"/>
      <c r="I155" s="103"/>
      <c r="J155" s="103">
        <f>F155*H155</f>
        <v>0</v>
      </c>
    </row>
    <row r="156" spans="1:10">
      <c r="C156" s="124"/>
      <c r="G156" s="124"/>
      <c r="H156" s="139"/>
      <c r="I156" s="139"/>
      <c r="J156" s="139"/>
    </row>
    <row r="157" spans="1:10" ht="18.75" customHeight="1">
      <c r="A157" s="75"/>
      <c r="B157" s="76"/>
      <c r="C157" s="149"/>
      <c r="D157" s="90"/>
      <c r="E157" s="114"/>
      <c r="F157" s="116"/>
      <c r="G157" s="90"/>
      <c r="H157" s="163"/>
      <c r="I157" s="148"/>
      <c r="J157" s="148"/>
    </row>
    <row r="158" spans="1:10">
      <c r="A158" s="130" t="s">
        <v>122</v>
      </c>
      <c r="B158" s="130"/>
      <c r="C158" s="130"/>
      <c r="D158" s="130"/>
      <c r="E158" s="130"/>
      <c r="F158" s="131">
        <f>SUM(J151:J156)</f>
        <v>0</v>
      </c>
      <c r="G158" s="131"/>
      <c r="H158" s="131"/>
      <c r="I158" s="131"/>
      <c r="J158" s="131"/>
    </row>
    <row r="159" spans="1:10">
      <c r="J159" s="152"/>
    </row>
    <row r="160" spans="1:10">
      <c r="A160" s="73" t="s">
        <v>178</v>
      </c>
      <c r="B160" s="73"/>
      <c r="C160" s="73"/>
      <c r="D160" s="73"/>
      <c r="E160" s="73"/>
      <c r="F160" s="73"/>
      <c r="G160" s="73"/>
      <c r="H160" s="73"/>
      <c r="I160" s="73"/>
      <c r="J160" s="73"/>
    </row>
    <row r="161" spans="1:10">
      <c r="A161" s="73"/>
      <c r="B161" s="73"/>
      <c r="C161" s="73"/>
      <c r="D161" s="73"/>
      <c r="E161" s="73"/>
      <c r="F161" s="73"/>
      <c r="G161" s="73"/>
      <c r="H161" s="73"/>
      <c r="I161" s="73"/>
      <c r="J161" s="73"/>
    </row>
    <row r="162" spans="1:10">
      <c r="A162" s="132" t="s">
        <v>188</v>
      </c>
      <c r="B162" s="132"/>
      <c r="C162" s="132"/>
      <c r="D162" s="132"/>
      <c r="E162" s="132"/>
      <c r="F162" s="132"/>
      <c r="G162" s="132"/>
      <c r="H162" s="132"/>
      <c r="I162" s="132"/>
      <c r="J162" s="132"/>
    </row>
    <row r="163" spans="1:10">
      <c r="A163" s="133"/>
      <c r="B163" s="134"/>
      <c r="C163" s="134"/>
      <c r="D163" s="134"/>
      <c r="E163" s="133"/>
      <c r="F163" s="135"/>
      <c r="G163" s="134"/>
      <c r="H163" s="133"/>
      <c r="I163" s="133"/>
      <c r="J163" s="133"/>
    </row>
    <row r="164" spans="1:10" ht="95.25" customHeight="1">
      <c r="A164" s="75" t="s">
        <v>77</v>
      </c>
      <c r="B164" s="76"/>
      <c r="C164" s="164" t="s">
        <v>124</v>
      </c>
      <c r="D164" s="164"/>
      <c r="E164" s="164"/>
      <c r="F164" s="164"/>
      <c r="G164" s="164"/>
      <c r="H164" s="164"/>
      <c r="I164" s="164"/>
      <c r="J164" s="164"/>
    </row>
    <row r="165" spans="1:10" ht="12" customHeight="1">
      <c r="A165" s="75"/>
      <c r="B165" s="76"/>
      <c r="C165" s="137"/>
      <c r="D165" s="137"/>
      <c r="E165" s="82"/>
      <c r="F165" s="82"/>
      <c r="G165" s="137"/>
      <c r="H165" s="82"/>
      <c r="I165" s="82"/>
      <c r="J165" s="82"/>
    </row>
    <row r="166" spans="1:10" ht="15" customHeight="1">
      <c r="A166" s="83" t="s">
        <v>25</v>
      </c>
      <c r="B166" s="88"/>
      <c r="C166" s="87" t="s">
        <v>18</v>
      </c>
      <c r="D166" s="88"/>
      <c r="E166" s="86" t="s">
        <v>32</v>
      </c>
      <c r="F166" s="87" t="s">
        <v>19</v>
      </c>
      <c r="G166" s="88"/>
      <c r="H166" s="86" t="s">
        <v>33</v>
      </c>
      <c r="I166" s="88"/>
      <c r="J166" s="86" t="s">
        <v>28</v>
      </c>
    </row>
    <row r="167" spans="1:10">
      <c r="A167" s="83"/>
      <c r="B167" s="88"/>
      <c r="C167" s="87"/>
      <c r="D167" s="88"/>
      <c r="E167" s="87"/>
      <c r="F167" s="87"/>
      <c r="G167" s="88"/>
      <c r="H167" s="87"/>
      <c r="I167" s="88"/>
      <c r="J167" s="87"/>
    </row>
    <row r="169" spans="1:10">
      <c r="C169" s="165" t="s">
        <v>126</v>
      </c>
    </row>
    <row r="171" spans="1:10" ht="80.25" customHeight="1">
      <c r="A171" s="75" t="s">
        <v>65</v>
      </c>
      <c r="B171" s="76"/>
      <c r="C171" s="97" t="s">
        <v>128</v>
      </c>
      <c r="D171" s="98"/>
      <c r="E171" s="129"/>
      <c r="F171" s="116"/>
      <c r="G171" s="117"/>
      <c r="H171" s="160"/>
      <c r="I171" s="160"/>
      <c r="J171" s="160"/>
    </row>
    <row r="172" spans="1:10" ht="18.75" customHeight="1">
      <c r="A172" s="75"/>
      <c r="B172" s="76"/>
      <c r="C172" s="166" t="s">
        <v>125</v>
      </c>
      <c r="D172" s="90"/>
      <c r="E172" s="114" t="s">
        <v>84</v>
      </c>
      <c r="F172" s="103">
        <v>1</v>
      </c>
      <c r="G172" s="101"/>
      <c r="H172" s="30"/>
      <c r="I172" s="103"/>
      <c r="J172" s="103">
        <f>F172*H172</f>
        <v>0</v>
      </c>
    </row>
    <row r="173" spans="1:10">
      <c r="C173" s="124"/>
      <c r="G173" s="124"/>
      <c r="H173" s="139"/>
      <c r="I173" s="139"/>
      <c r="J173" s="92">
        <f t="shared" ref="J173:J192" si="11">F173*H173</f>
        <v>0</v>
      </c>
    </row>
    <row r="174" spans="1:10" ht="63.75" customHeight="1">
      <c r="A174" s="75" t="s">
        <v>64</v>
      </c>
      <c r="B174" s="76"/>
      <c r="C174" s="97" t="s">
        <v>129</v>
      </c>
      <c r="D174" s="98"/>
      <c r="E174" s="114" t="s">
        <v>84</v>
      </c>
      <c r="F174" s="103">
        <v>1</v>
      </c>
      <c r="G174" s="101"/>
      <c r="H174" s="30"/>
      <c r="I174" s="103"/>
      <c r="J174" s="103">
        <f t="shared" si="11"/>
        <v>0</v>
      </c>
    </row>
    <row r="175" spans="1:10">
      <c r="C175" s="124"/>
      <c r="G175" s="124"/>
      <c r="H175" s="139"/>
      <c r="I175" s="139"/>
      <c r="J175" s="92">
        <f t="shared" si="11"/>
        <v>0</v>
      </c>
    </row>
    <row r="176" spans="1:10" ht="139.5" customHeight="1">
      <c r="A176" s="75" t="s">
        <v>67</v>
      </c>
      <c r="B176" s="76"/>
      <c r="C176" s="97" t="s">
        <v>205</v>
      </c>
      <c r="D176" s="98"/>
      <c r="E176" s="114" t="s">
        <v>84</v>
      </c>
      <c r="F176" s="103">
        <v>1</v>
      </c>
      <c r="G176" s="101"/>
      <c r="H176" s="30"/>
      <c r="I176" s="103"/>
      <c r="J176" s="103">
        <f t="shared" si="11"/>
        <v>0</v>
      </c>
    </row>
    <row r="177" spans="1:10">
      <c r="C177" s="124"/>
      <c r="G177" s="124"/>
      <c r="H177" s="139"/>
      <c r="I177" s="139"/>
      <c r="J177" s="92">
        <f t="shared" si="11"/>
        <v>0</v>
      </c>
    </row>
    <row r="178" spans="1:10" ht="61.5" customHeight="1">
      <c r="A178" s="75" t="s">
        <v>80</v>
      </c>
      <c r="B178" s="76"/>
      <c r="C178" s="97" t="s">
        <v>130</v>
      </c>
      <c r="D178" s="98"/>
      <c r="E178" s="114" t="s">
        <v>84</v>
      </c>
      <c r="F178" s="103">
        <v>1</v>
      </c>
      <c r="G178" s="101"/>
      <c r="H178" s="30"/>
      <c r="I178" s="103"/>
      <c r="J178" s="103">
        <f t="shared" si="11"/>
        <v>0</v>
      </c>
    </row>
    <row r="179" spans="1:10">
      <c r="C179" s="124"/>
      <c r="G179" s="124"/>
      <c r="H179" s="139"/>
      <c r="I179" s="139"/>
      <c r="J179" s="116">
        <f t="shared" si="11"/>
        <v>0</v>
      </c>
    </row>
    <row r="180" spans="1:10" ht="77.25" customHeight="1">
      <c r="A180" s="75" t="s">
        <v>123</v>
      </c>
      <c r="B180" s="76"/>
      <c r="C180" s="167" t="s">
        <v>131</v>
      </c>
      <c r="D180" s="98"/>
      <c r="E180" s="114" t="s">
        <v>84</v>
      </c>
      <c r="F180" s="103">
        <v>1</v>
      </c>
      <c r="G180" s="101"/>
      <c r="H180" s="30"/>
      <c r="I180" s="103"/>
      <c r="J180" s="103">
        <f t="shared" si="11"/>
        <v>0</v>
      </c>
    </row>
    <row r="181" spans="1:10">
      <c r="C181" s="124"/>
      <c r="G181" s="124"/>
      <c r="H181" s="139"/>
      <c r="I181" s="139"/>
      <c r="J181" s="116">
        <f t="shared" ref="J181" si="12">F181*H181</f>
        <v>0</v>
      </c>
    </row>
    <row r="182" spans="1:10" ht="90" customHeight="1">
      <c r="A182" s="75" t="s">
        <v>179</v>
      </c>
      <c r="B182" s="76"/>
      <c r="C182" s="167" t="s">
        <v>209</v>
      </c>
      <c r="D182" s="98"/>
      <c r="E182" s="114" t="s">
        <v>84</v>
      </c>
      <c r="F182" s="103">
        <v>1</v>
      </c>
      <c r="G182" s="101"/>
      <c r="H182" s="30"/>
      <c r="I182" s="103"/>
      <c r="J182" s="103">
        <f t="shared" si="11"/>
        <v>0</v>
      </c>
    </row>
    <row r="183" spans="1:10">
      <c r="C183" s="124"/>
      <c r="G183" s="124"/>
      <c r="H183" s="139"/>
      <c r="I183" s="139"/>
      <c r="J183" s="116">
        <f t="shared" si="11"/>
        <v>0</v>
      </c>
    </row>
    <row r="184" spans="1:10" ht="82.5" customHeight="1">
      <c r="A184" s="75" t="s">
        <v>180</v>
      </c>
      <c r="B184" s="76"/>
      <c r="C184" s="167" t="s">
        <v>134</v>
      </c>
      <c r="D184" s="98"/>
      <c r="E184" s="114" t="s">
        <v>84</v>
      </c>
      <c r="F184" s="103">
        <v>1</v>
      </c>
      <c r="G184" s="101"/>
      <c r="H184" s="30"/>
      <c r="I184" s="103"/>
      <c r="J184" s="103">
        <f t="shared" si="11"/>
        <v>0</v>
      </c>
    </row>
    <row r="185" spans="1:10">
      <c r="C185" s="124"/>
      <c r="G185" s="124"/>
      <c r="H185" s="139"/>
      <c r="I185" s="139"/>
      <c r="J185" s="116">
        <f t="shared" si="11"/>
        <v>0</v>
      </c>
    </row>
    <row r="186" spans="1:10" ht="51.75" customHeight="1">
      <c r="A186" s="75" t="s">
        <v>181</v>
      </c>
      <c r="B186" s="76"/>
      <c r="C186" s="167" t="s">
        <v>137</v>
      </c>
      <c r="D186" s="98"/>
      <c r="E186" s="114" t="s">
        <v>84</v>
      </c>
      <c r="F186" s="103">
        <v>1</v>
      </c>
      <c r="G186" s="101"/>
      <c r="H186" s="30"/>
      <c r="I186" s="103"/>
      <c r="J186" s="103">
        <f t="shared" si="11"/>
        <v>0</v>
      </c>
    </row>
    <row r="187" spans="1:10">
      <c r="C187" s="124"/>
      <c r="G187" s="124"/>
      <c r="H187" s="139"/>
      <c r="I187" s="139"/>
      <c r="J187" s="116">
        <f t="shared" si="11"/>
        <v>0</v>
      </c>
    </row>
    <row r="188" spans="1:10" ht="60.75" customHeight="1">
      <c r="A188" s="75" t="s">
        <v>182</v>
      </c>
      <c r="B188" s="76"/>
      <c r="C188" s="167" t="s">
        <v>168</v>
      </c>
      <c r="D188" s="98"/>
      <c r="E188" s="114" t="s">
        <v>84</v>
      </c>
      <c r="F188" s="103">
        <v>1</v>
      </c>
      <c r="G188" s="101"/>
      <c r="H188" s="30"/>
      <c r="I188" s="103"/>
      <c r="J188" s="103">
        <f t="shared" si="11"/>
        <v>0</v>
      </c>
    </row>
    <row r="189" spans="1:10">
      <c r="C189" s="124"/>
      <c r="G189" s="124"/>
      <c r="H189" s="139"/>
      <c r="I189" s="139"/>
      <c r="J189" s="116">
        <f t="shared" si="11"/>
        <v>0</v>
      </c>
    </row>
    <row r="190" spans="1:10" ht="60.75" customHeight="1">
      <c r="A190" s="75" t="s">
        <v>183</v>
      </c>
      <c r="B190" s="76"/>
      <c r="C190" s="167" t="s">
        <v>167</v>
      </c>
      <c r="D190" s="98"/>
      <c r="E190" s="114" t="s">
        <v>84</v>
      </c>
      <c r="F190" s="103">
        <v>1</v>
      </c>
      <c r="G190" s="101"/>
      <c r="H190" s="30"/>
      <c r="I190" s="103"/>
      <c r="J190" s="103">
        <f t="shared" si="11"/>
        <v>0</v>
      </c>
    </row>
    <row r="191" spans="1:10">
      <c r="C191" s="124"/>
      <c r="G191" s="124"/>
      <c r="H191" s="139"/>
      <c r="I191" s="139"/>
      <c r="J191" s="116">
        <f t="shared" si="11"/>
        <v>0</v>
      </c>
    </row>
    <row r="192" spans="1:10" ht="148.5" customHeight="1">
      <c r="A192" s="75" t="s">
        <v>184</v>
      </c>
      <c r="B192" s="76"/>
      <c r="C192" s="39" t="s">
        <v>231</v>
      </c>
      <c r="D192" s="98"/>
      <c r="E192" s="114" t="s">
        <v>84</v>
      </c>
      <c r="F192" s="103">
        <v>1</v>
      </c>
      <c r="G192" s="101"/>
      <c r="H192" s="30"/>
      <c r="I192" s="103"/>
      <c r="J192" s="103">
        <f t="shared" si="11"/>
        <v>0</v>
      </c>
    </row>
    <row r="193" spans="1:10" ht="24" customHeight="1">
      <c r="A193" s="75"/>
      <c r="B193" s="76"/>
      <c r="C193" s="39"/>
      <c r="D193" s="98"/>
      <c r="E193" s="114"/>
      <c r="F193" s="92"/>
      <c r="G193" s="110"/>
      <c r="H193" s="168"/>
      <c r="I193" s="92"/>
      <c r="J193" s="92"/>
    </row>
    <row r="194" spans="1:10">
      <c r="A194" s="130" t="s">
        <v>140</v>
      </c>
      <c r="B194" s="130"/>
      <c r="C194" s="130"/>
      <c r="D194" s="130"/>
      <c r="E194" s="130"/>
      <c r="F194" s="131">
        <f>SUM(J171:J193)</f>
        <v>0</v>
      </c>
      <c r="G194" s="131"/>
      <c r="H194" s="131"/>
      <c r="I194" s="131"/>
      <c r="J194" s="131"/>
    </row>
    <row r="195" spans="1:10">
      <c r="A195" s="169" t="s">
        <v>185</v>
      </c>
      <c r="B195" s="169"/>
      <c r="C195" s="169"/>
      <c r="D195" s="169"/>
      <c r="E195" s="169"/>
      <c r="F195" s="169"/>
      <c r="G195" s="169"/>
      <c r="H195" s="169"/>
      <c r="I195" s="169"/>
      <c r="J195" s="169"/>
    </row>
    <row r="196" spans="1:10">
      <c r="A196" s="169"/>
      <c r="B196" s="169"/>
      <c r="C196" s="169"/>
      <c r="D196" s="169"/>
      <c r="E196" s="169"/>
      <c r="F196" s="169"/>
      <c r="G196" s="169"/>
      <c r="H196" s="169"/>
      <c r="I196" s="169"/>
      <c r="J196" s="169"/>
    </row>
    <row r="197" spans="1:10">
      <c r="A197" s="132" t="s">
        <v>141</v>
      </c>
      <c r="B197" s="132"/>
      <c r="C197" s="132"/>
      <c r="D197" s="132"/>
      <c r="E197" s="132"/>
      <c r="F197" s="132"/>
      <c r="G197" s="132"/>
      <c r="H197" s="132"/>
      <c r="I197" s="132"/>
      <c r="J197" s="132"/>
    </row>
    <row r="198" spans="1:10">
      <c r="A198" s="133"/>
      <c r="B198" s="134"/>
      <c r="C198" s="134"/>
      <c r="D198" s="134"/>
      <c r="E198" s="133"/>
      <c r="F198" s="135"/>
      <c r="G198" s="134"/>
      <c r="H198" s="133"/>
      <c r="I198" s="133"/>
      <c r="J198" s="133"/>
    </row>
    <row r="199" spans="1:10" ht="106.5" customHeight="1">
      <c r="A199" s="75" t="s">
        <v>78</v>
      </c>
      <c r="B199" s="76"/>
      <c r="C199" s="136" t="s">
        <v>142</v>
      </c>
      <c r="D199" s="136"/>
      <c r="E199" s="136"/>
      <c r="F199" s="136"/>
      <c r="G199" s="136"/>
      <c r="H199" s="136"/>
      <c r="I199" s="136"/>
      <c r="J199" s="136"/>
    </row>
    <row r="200" spans="1:10" ht="12" customHeight="1">
      <c r="A200" s="75"/>
      <c r="B200" s="76"/>
      <c r="C200" s="137"/>
      <c r="D200" s="137"/>
      <c r="E200" s="82"/>
      <c r="F200" s="82"/>
      <c r="G200" s="137"/>
      <c r="H200" s="82"/>
      <c r="I200" s="82"/>
      <c r="J200" s="82"/>
    </row>
    <row r="201" spans="1:10" ht="15" customHeight="1">
      <c r="A201" s="83" t="s">
        <v>25</v>
      </c>
      <c r="B201" s="88"/>
      <c r="C201" s="87" t="s">
        <v>18</v>
      </c>
      <c r="D201" s="88"/>
      <c r="E201" s="86" t="s">
        <v>32</v>
      </c>
      <c r="F201" s="87" t="s">
        <v>19</v>
      </c>
      <c r="G201" s="88"/>
      <c r="H201" s="86" t="s">
        <v>33</v>
      </c>
      <c r="I201" s="88"/>
      <c r="J201" s="86" t="s">
        <v>28</v>
      </c>
    </row>
    <row r="202" spans="1:10">
      <c r="A202" s="83"/>
      <c r="B202" s="88"/>
      <c r="C202" s="87"/>
      <c r="D202" s="88"/>
      <c r="E202" s="87"/>
      <c r="F202" s="87"/>
      <c r="G202" s="88"/>
      <c r="H202" s="87"/>
      <c r="I202" s="88"/>
      <c r="J202" s="87"/>
    </row>
    <row r="204" spans="1:10">
      <c r="C204" s="165" t="s">
        <v>126</v>
      </c>
    </row>
    <row r="205" spans="1:10">
      <c r="C205" s="165"/>
    </row>
    <row r="206" spans="1:10" ht="178.5" customHeight="1">
      <c r="A206" s="75" t="s">
        <v>62</v>
      </c>
      <c r="B206" s="76"/>
      <c r="C206" s="37" t="s">
        <v>145</v>
      </c>
      <c r="D206" s="98"/>
      <c r="E206" s="114" t="s">
        <v>84</v>
      </c>
      <c r="F206" s="103">
        <v>1</v>
      </c>
      <c r="G206" s="101"/>
      <c r="H206" s="30"/>
      <c r="I206" s="103"/>
      <c r="J206" s="103">
        <f>F206*H206</f>
        <v>0</v>
      </c>
    </row>
    <row r="207" spans="1:10">
      <c r="C207" s="124"/>
      <c r="G207" s="124"/>
      <c r="H207" s="139"/>
      <c r="I207" s="139"/>
      <c r="J207" s="139"/>
    </row>
    <row r="208" spans="1:10" ht="138" customHeight="1">
      <c r="A208" s="75" t="s">
        <v>63</v>
      </c>
      <c r="B208" s="76"/>
      <c r="C208" s="170" t="s">
        <v>250</v>
      </c>
      <c r="D208" s="98"/>
      <c r="E208" s="114" t="s">
        <v>84</v>
      </c>
      <c r="F208" s="103">
        <v>6</v>
      </c>
      <c r="G208" s="101"/>
      <c r="H208" s="30"/>
      <c r="I208" s="103"/>
      <c r="J208" s="103">
        <f>F208*H208</f>
        <v>0</v>
      </c>
    </row>
    <row r="209" spans="1:10">
      <c r="C209" s="124"/>
      <c r="G209" s="124"/>
      <c r="H209" s="139"/>
      <c r="I209" s="139"/>
      <c r="J209" s="139"/>
    </row>
    <row r="210" spans="1:10" ht="154.5" customHeight="1">
      <c r="A210" s="75" t="s">
        <v>81</v>
      </c>
      <c r="B210" s="76"/>
      <c r="C210" s="170" t="s">
        <v>143</v>
      </c>
      <c r="D210" s="98"/>
      <c r="E210" s="114" t="s">
        <v>84</v>
      </c>
      <c r="F210" s="103">
        <v>1</v>
      </c>
      <c r="G210" s="101"/>
      <c r="H210" s="30"/>
      <c r="I210" s="103"/>
      <c r="J210" s="103">
        <f>F210*H210</f>
        <v>0</v>
      </c>
    </row>
    <row r="211" spans="1:10">
      <c r="C211" s="124"/>
      <c r="G211" s="124"/>
      <c r="H211" s="139"/>
      <c r="I211" s="139"/>
      <c r="J211" s="139"/>
    </row>
    <row r="212" spans="1:10" ht="157.5" customHeight="1">
      <c r="A212" s="75" t="s">
        <v>82</v>
      </c>
      <c r="B212" s="76"/>
      <c r="C212" s="171" t="s">
        <v>144</v>
      </c>
      <c r="D212" s="98"/>
      <c r="E212" s="114" t="s">
        <v>84</v>
      </c>
      <c r="F212" s="103">
        <v>1</v>
      </c>
      <c r="G212" s="101"/>
      <c r="H212" s="30"/>
      <c r="I212" s="103"/>
      <c r="J212" s="103">
        <f t="shared" ref="J212" si="13">F212*H212</f>
        <v>0</v>
      </c>
    </row>
    <row r="213" spans="1:10">
      <c r="C213" s="124"/>
      <c r="G213" s="124"/>
      <c r="H213" s="139"/>
      <c r="I213" s="139"/>
      <c r="J213" s="139"/>
    </row>
    <row r="214" spans="1:10" ht="99.75" customHeight="1">
      <c r="A214" s="75" t="s">
        <v>127</v>
      </c>
      <c r="B214" s="76"/>
      <c r="C214" s="37" t="s">
        <v>146</v>
      </c>
      <c r="D214" s="98"/>
      <c r="E214" s="114" t="s">
        <v>84</v>
      </c>
      <c r="F214" s="103">
        <v>1</v>
      </c>
      <c r="G214" s="101"/>
      <c r="H214" s="30"/>
      <c r="I214" s="103"/>
      <c r="J214" s="103">
        <f t="shared" ref="J214" si="14">F214*H214</f>
        <v>0</v>
      </c>
    </row>
    <row r="215" spans="1:10">
      <c r="C215" s="124"/>
      <c r="G215" s="124"/>
      <c r="H215" s="139"/>
      <c r="I215" s="139"/>
      <c r="J215" s="139"/>
    </row>
    <row r="216" spans="1:10" ht="106.5" customHeight="1">
      <c r="A216" s="75" t="s">
        <v>132</v>
      </c>
      <c r="B216" s="76"/>
      <c r="C216" s="38" t="s">
        <v>251</v>
      </c>
      <c r="D216" s="98"/>
      <c r="E216" s="114" t="s">
        <v>84</v>
      </c>
      <c r="F216" s="103">
        <v>4</v>
      </c>
      <c r="G216" s="101"/>
      <c r="H216" s="30"/>
      <c r="I216" s="103"/>
      <c r="J216" s="103">
        <f t="shared" ref="J216" si="15">F216*H216</f>
        <v>0</v>
      </c>
    </row>
    <row r="217" spans="1:10">
      <c r="C217" s="124"/>
      <c r="G217" s="124"/>
      <c r="H217" s="139"/>
      <c r="I217" s="139"/>
      <c r="J217" s="139"/>
    </row>
    <row r="218" spans="1:10" ht="110.25" customHeight="1">
      <c r="A218" s="75" t="s">
        <v>133</v>
      </c>
      <c r="B218" s="76"/>
      <c r="C218" s="38" t="s">
        <v>147</v>
      </c>
      <c r="D218" s="98"/>
      <c r="E218" s="114" t="s">
        <v>84</v>
      </c>
      <c r="F218" s="103">
        <v>3</v>
      </c>
      <c r="G218" s="101"/>
      <c r="H218" s="30"/>
      <c r="I218" s="103"/>
      <c r="J218" s="103">
        <f t="shared" ref="J218" si="16">F218*H218</f>
        <v>0</v>
      </c>
    </row>
    <row r="219" spans="1:10">
      <c r="C219" s="124"/>
      <c r="G219" s="124"/>
      <c r="H219" s="139"/>
      <c r="I219" s="139"/>
      <c r="J219" s="139"/>
    </row>
    <row r="220" spans="1:10" ht="107.25" customHeight="1">
      <c r="A220" s="75" t="s">
        <v>135</v>
      </c>
      <c r="B220" s="76"/>
      <c r="C220" s="38" t="s">
        <v>148</v>
      </c>
      <c r="D220" s="98"/>
      <c r="E220" s="114" t="s">
        <v>84</v>
      </c>
      <c r="F220" s="103">
        <v>1</v>
      </c>
      <c r="G220" s="101"/>
      <c r="H220" s="30"/>
      <c r="I220" s="103"/>
      <c r="J220" s="103">
        <f t="shared" ref="J220" si="17">F220*H220</f>
        <v>0</v>
      </c>
    </row>
    <row r="221" spans="1:10" ht="18.75" customHeight="1">
      <c r="A221" s="75"/>
      <c r="B221" s="76"/>
      <c r="C221" s="38"/>
      <c r="D221" s="98"/>
      <c r="E221" s="114"/>
      <c r="F221" s="92"/>
      <c r="G221" s="110"/>
      <c r="H221" s="168"/>
      <c r="I221" s="92"/>
      <c r="J221" s="92"/>
    </row>
    <row r="222" spans="1:10" ht="107.25" customHeight="1">
      <c r="A222" s="75" t="s">
        <v>136</v>
      </c>
      <c r="B222" s="76"/>
      <c r="C222" s="38" t="s">
        <v>149</v>
      </c>
      <c r="D222" s="98"/>
      <c r="E222" s="114" t="s">
        <v>84</v>
      </c>
      <c r="F222" s="103">
        <v>1</v>
      </c>
      <c r="G222" s="101"/>
      <c r="H222" s="30"/>
      <c r="I222" s="103"/>
      <c r="J222" s="103">
        <f t="shared" ref="J222" si="18">F222*H222</f>
        <v>0</v>
      </c>
    </row>
    <row r="223" spans="1:10">
      <c r="C223" s="124"/>
      <c r="G223" s="124"/>
      <c r="H223" s="139"/>
      <c r="I223" s="139"/>
      <c r="J223" s="139"/>
    </row>
    <row r="224" spans="1:10" ht="89.25" customHeight="1">
      <c r="A224" s="75" t="s">
        <v>138</v>
      </c>
      <c r="B224" s="76"/>
      <c r="C224" s="38" t="s">
        <v>150</v>
      </c>
      <c r="D224" s="98"/>
      <c r="E224" s="114" t="s">
        <v>84</v>
      </c>
      <c r="F224" s="103">
        <v>8</v>
      </c>
      <c r="G224" s="101"/>
      <c r="H224" s="30"/>
      <c r="I224" s="103"/>
      <c r="J224" s="103">
        <f t="shared" ref="J224" si="19">F224*H224</f>
        <v>0</v>
      </c>
    </row>
    <row r="225" spans="1:10">
      <c r="C225" s="124"/>
      <c r="G225" s="124"/>
      <c r="H225" s="139"/>
      <c r="I225" s="139"/>
      <c r="J225" s="139"/>
    </row>
    <row r="226" spans="1:10" ht="123.75" customHeight="1">
      <c r="A226" s="104" t="s">
        <v>195</v>
      </c>
      <c r="B226" s="76"/>
      <c r="C226" s="38" t="s">
        <v>151</v>
      </c>
      <c r="D226" s="98"/>
      <c r="E226" s="114" t="s">
        <v>84</v>
      </c>
      <c r="F226" s="103">
        <v>3</v>
      </c>
      <c r="G226" s="101"/>
      <c r="H226" s="30"/>
      <c r="I226" s="103"/>
      <c r="J226" s="103">
        <f t="shared" ref="J226" si="20">F226*H226</f>
        <v>0</v>
      </c>
    </row>
    <row r="227" spans="1:10">
      <c r="C227" s="124"/>
      <c r="G227" s="124"/>
      <c r="H227" s="139"/>
      <c r="I227" s="139"/>
      <c r="J227" s="139"/>
    </row>
    <row r="228" spans="1:10" ht="92.25" customHeight="1">
      <c r="A228" s="75" t="s">
        <v>139</v>
      </c>
      <c r="B228" s="76"/>
      <c r="C228" s="38" t="s">
        <v>152</v>
      </c>
      <c r="D228" s="98"/>
      <c r="E228" s="114" t="s">
        <v>84</v>
      </c>
      <c r="F228" s="103">
        <v>1</v>
      </c>
      <c r="G228" s="101"/>
      <c r="H228" s="30"/>
      <c r="I228" s="103"/>
      <c r="J228" s="103">
        <f t="shared" ref="J228" si="21">F228*H228</f>
        <v>0</v>
      </c>
    </row>
    <row r="229" spans="1:10">
      <c r="C229" s="124"/>
      <c r="G229" s="124"/>
      <c r="H229" s="139"/>
      <c r="I229" s="139"/>
      <c r="J229" s="139"/>
    </row>
    <row r="230" spans="1:10" ht="103.5" customHeight="1">
      <c r="A230" s="75" t="s">
        <v>186</v>
      </c>
      <c r="B230" s="76"/>
      <c r="C230" s="38" t="s">
        <v>153</v>
      </c>
      <c r="D230" s="98"/>
      <c r="E230" s="114" t="s">
        <v>84</v>
      </c>
      <c r="F230" s="103">
        <v>1</v>
      </c>
      <c r="G230" s="101"/>
      <c r="H230" s="30"/>
      <c r="I230" s="103"/>
      <c r="J230" s="103">
        <f t="shared" ref="J230" si="22">F230*H230</f>
        <v>0</v>
      </c>
    </row>
    <row r="231" spans="1:10">
      <c r="C231" s="124"/>
      <c r="G231" s="124"/>
      <c r="H231" s="139"/>
      <c r="I231" s="139"/>
      <c r="J231" s="139"/>
    </row>
    <row r="232" spans="1:10" ht="120" customHeight="1">
      <c r="A232" s="75" t="s">
        <v>232</v>
      </c>
      <c r="B232" s="76"/>
      <c r="C232" s="172" t="s">
        <v>233</v>
      </c>
      <c r="D232" s="98"/>
      <c r="E232" s="114" t="s">
        <v>90</v>
      </c>
      <c r="F232" s="116">
        <v>1</v>
      </c>
      <c r="G232" s="117"/>
      <c r="H232" s="52"/>
      <c r="I232" s="116"/>
      <c r="J232" s="116">
        <f t="shared" ref="J232" si="23">F232*H232</f>
        <v>0</v>
      </c>
    </row>
    <row r="233" spans="1:10" ht="237.75" customHeight="1">
      <c r="A233" s="75"/>
      <c r="B233" s="76"/>
      <c r="C233" s="173" t="s">
        <v>252</v>
      </c>
      <c r="D233" s="98"/>
      <c r="E233" s="114"/>
      <c r="F233" s="116"/>
      <c r="G233" s="117"/>
      <c r="H233" s="162"/>
      <c r="I233" s="116"/>
      <c r="J233" s="116"/>
    </row>
    <row r="234" spans="1:10" ht="35.25" customHeight="1">
      <c r="A234" s="75"/>
      <c r="B234" s="76"/>
      <c r="C234" s="172" t="s">
        <v>253</v>
      </c>
      <c r="D234" s="98"/>
      <c r="E234" s="114"/>
      <c r="F234" s="116"/>
      <c r="G234" s="117"/>
      <c r="H234" s="162"/>
      <c r="I234" s="116"/>
      <c r="J234" s="116"/>
    </row>
    <row r="235" spans="1:10" ht="142.5" customHeight="1">
      <c r="A235" s="75"/>
      <c r="B235" s="76"/>
      <c r="C235" s="172" t="s">
        <v>254</v>
      </c>
      <c r="D235" s="98"/>
      <c r="E235" s="114"/>
      <c r="F235" s="116"/>
      <c r="G235" s="117"/>
      <c r="H235" s="162"/>
      <c r="I235" s="116"/>
      <c r="J235" s="116"/>
    </row>
    <row r="236" spans="1:10" ht="35.25" customHeight="1">
      <c r="A236" s="75"/>
      <c r="B236" s="76"/>
      <c r="C236" s="172" t="s">
        <v>255</v>
      </c>
      <c r="D236" s="98"/>
      <c r="E236" s="114"/>
      <c r="F236" s="116"/>
      <c r="G236" s="117"/>
      <c r="H236" s="162"/>
      <c r="I236" s="116"/>
      <c r="J236" s="116"/>
    </row>
    <row r="237" spans="1:10">
      <c r="C237" s="124"/>
      <c r="G237" s="124"/>
      <c r="H237" s="139"/>
      <c r="I237" s="139"/>
      <c r="J237" s="139"/>
    </row>
    <row r="238" spans="1:10" ht="117" customHeight="1">
      <c r="A238" s="75" t="s">
        <v>187</v>
      </c>
      <c r="B238" s="76"/>
      <c r="C238" s="38" t="s">
        <v>212</v>
      </c>
      <c r="D238" s="98"/>
      <c r="E238" s="114" t="s">
        <v>84</v>
      </c>
      <c r="F238" s="103">
        <v>1</v>
      </c>
      <c r="G238" s="101"/>
      <c r="H238" s="30"/>
      <c r="I238" s="103"/>
      <c r="J238" s="103">
        <f t="shared" ref="J238:J242" si="24">F238*H238</f>
        <v>0</v>
      </c>
    </row>
    <row r="239" spans="1:10">
      <c r="C239" s="124"/>
      <c r="G239" s="124"/>
      <c r="H239" s="139"/>
      <c r="I239" s="139"/>
      <c r="J239" s="92"/>
    </row>
    <row r="240" spans="1:10" ht="36.75" customHeight="1">
      <c r="A240" s="75" t="s">
        <v>210</v>
      </c>
      <c r="B240" s="76"/>
      <c r="C240" s="174" t="s">
        <v>154</v>
      </c>
      <c r="D240" s="98"/>
      <c r="E240" s="114" t="s">
        <v>90</v>
      </c>
      <c r="F240" s="103">
        <v>1</v>
      </c>
      <c r="G240" s="101"/>
      <c r="H240" s="30"/>
      <c r="I240" s="103"/>
      <c r="J240" s="103">
        <f t="shared" si="24"/>
        <v>0</v>
      </c>
    </row>
    <row r="241" spans="1:10">
      <c r="C241" s="124"/>
      <c r="G241" s="124"/>
      <c r="H241" s="139"/>
      <c r="I241" s="139"/>
      <c r="J241" s="92"/>
    </row>
    <row r="242" spans="1:10" ht="36.75" customHeight="1">
      <c r="A242" s="75" t="s">
        <v>211</v>
      </c>
      <c r="B242" s="76"/>
      <c r="C242" s="174" t="s">
        <v>169</v>
      </c>
      <c r="D242" s="98"/>
      <c r="E242" s="114" t="s">
        <v>90</v>
      </c>
      <c r="F242" s="103">
        <v>1</v>
      </c>
      <c r="G242" s="101"/>
      <c r="H242" s="30"/>
      <c r="I242" s="103"/>
      <c r="J242" s="103">
        <f t="shared" si="24"/>
        <v>0</v>
      </c>
    </row>
    <row r="243" spans="1:10">
      <c r="G243" s="124"/>
      <c r="H243" s="126"/>
      <c r="I243" s="126"/>
      <c r="J243" s="126"/>
    </row>
    <row r="244" spans="1:10">
      <c r="G244" s="124"/>
      <c r="H244" s="126"/>
      <c r="I244" s="126"/>
      <c r="J244" s="126"/>
    </row>
    <row r="245" spans="1:10">
      <c r="A245" s="130" t="s">
        <v>155</v>
      </c>
      <c r="B245" s="130"/>
      <c r="C245" s="130"/>
      <c r="D245" s="130"/>
      <c r="E245" s="130"/>
      <c r="F245" s="131">
        <f>SUM(J206:J242)</f>
        <v>0</v>
      </c>
      <c r="G245" s="131"/>
      <c r="H245" s="131"/>
      <c r="I245" s="131"/>
      <c r="J245" s="131"/>
    </row>
    <row r="246" spans="1:10">
      <c r="J246" s="152"/>
    </row>
    <row r="247" spans="1:10">
      <c r="A247" s="73" t="s">
        <v>219</v>
      </c>
      <c r="B247" s="73"/>
      <c r="C247" s="73"/>
      <c r="D247" s="73"/>
      <c r="E247" s="73"/>
      <c r="F247" s="73"/>
      <c r="G247" s="73"/>
      <c r="H247" s="73"/>
      <c r="I247" s="73"/>
      <c r="J247" s="73"/>
    </row>
    <row r="248" spans="1:10">
      <c r="A248" s="73"/>
      <c r="B248" s="73"/>
      <c r="C248" s="73"/>
      <c r="D248" s="73"/>
      <c r="E248" s="73"/>
      <c r="F248" s="73"/>
      <c r="G248" s="73"/>
      <c r="H248" s="73"/>
      <c r="I248" s="73"/>
      <c r="J248" s="73"/>
    </row>
    <row r="249" spans="1:10">
      <c r="A249" s="133"/>
      <c r="B249" s="134"/>
      <c r="C249" s="134"/>
      <c r="D249" s="134"/>
      <c r="E249" s="133"/>
      <c r="F249" s="135"/>
      <c r="G249" s="134"/>
      <c r="H249" s="133"/>
      <c r="I249" s="133"/>
      <c r="J249" s="133"/>
    </row>
    <row r="250" spans="1:10" ht="12" customHeight="1">
      <c r="A250" s="75"/>
      <c r="B250" s="76"/>
      <c r="C250" s="137"/>
      <c r="D250" s="137"/>
      <c r="E250" s="82"/>
      <c r="F250" s="82"/>
      <c r="G250" s="137"/>
      <c r="H250" s="82"/>
      <c r="I250" s="82"/>
      <c r="J250" s="82"/>
    </row>
    <row r="251" spans="1:10" ht="15" customHeight="1">
      <c r="A251" s="83" t="s">
        <v>25</v>
      </c>
      <c r="B251" s="88"/>
      <c r="C251" s="87" t="s">
        <v>18</v>
      </c>
      <c r="D251" s="88"/>
      <c r="E251" s="86" t="s">
        <v>32</v>
      </c>
      <c r="F251" s="87" t="s">
        <v>19</v>
      </c>
      <c r="G251" s="88"/>
      <c r="H251" s="86" t="s">
        <v>33</v>
      </c>
      <c r="I251" s="88"/>
      <c r="J251" s="86" t="s">
        <v>28</v>
      </c>
    </row>
    <row r="252" spans="1:10">
      <c r="A252" s="83"/>
      <c r="B252" s="88"/>
      <c r="C252" s="87"/>
      <c r="D252" s="88"/>
      <c r="E252" s="87"/>
      <c r="F252" s="87"/>
      <c r="G252" s="88"/>
      <c r="H252" s="87"/>
      <c r="I252" s="88"/>
      <c r="J252" s="87"/>
    </row>
    <row r="254" spans="1:10" ht="45">
      <c r="A254" s="175" t="s">
        <v>220</v>
      </c>
      <c r="C254" s="176" t="s">
        <v>224</v>
      </c>
      <c r="E254" s="177" t="s">
        <v>223</v>
      </c>
      <c r="F254" s="103">
        <v>1</v>
      </c>
      <c r="G254" s="98"/>
      <c r="H254" s="29"/>
      <c r="I254" s="150"/>
      <c r="J254" s="150">
        <f>H254*F254</f>
        <v>0</v>
      </c>
    </row>
    <row r="255" spans="1:10">
      <c r="A255" s="175"/>
      <c r="C255" s="176"/>
      <c r="E255" s="177"/>
      <c r="F255" s="92"/>
      <c r="G255" s="93"/>
      <c r="H255" s="178"/>
      <c r="I255" s="96"/>
      <c r="J255" s="96"/>
    </row>
    <row r="256" spans="1:10" ht="76.5" customHeight="1">
      <c r="A256" s="175" t="s">
        <v>222</v>
      </c>
      <c r="C256" s="179" t="s">
        <v>256</v>
      </c>
      <c r="E256" s="177" t="s">
        <v>223</v>
      </c>
      <c r="F256" s="103">
        <v>1</v>
      </c>
      <c r="G256" s="98"/>
      <c r="H256" s="29"/>
      <c r="I256" s="150"/>
      <c r="J256" s="150">
        <f>H256*F256</f>
        <v>0</v>
      </c>
    </row>
    <row r="258" spans="1:10">
      <c r="A258" s="130" t="s">
        <v>221</v>
      </c>
      <c r="B258" s="130"/>
      <c r="C258" s="130"/>
      <c r="D258" s="130"/>
      <c r="E258" s="130"/>
      <c r="F258" s="131">
        <f>SUM(J253:J256)</f>
        <v>0</v>
      </c>
      <c r="G258" s="131"/>
      <c r="H258" s="131"/>
      <c r="I258" s="131"/>
      <c r="J258" s="131"/>
    </row>
    <row r="264" spans="1:10">
      <c r="A264" s="73" t="s">
        <v>35</v>
      </c>
      <c r="B264" s="73"/>
      <c r="C264" s="73"/>
      <c r="D264" s="73"/>
      <c r="E264" s="73"/>
      <c r="F264" s="73"/>
      <c r="G264" s="73"/>
      <c r="H264" s="73"/>
      <c r="I264" s="73"/>
      <c r="J264" s="73"/>
    </row>
    <row r="265" spans="1:10">
      <c r="A265" s="73"/>
      <c r="B265" s="73"/>
      <c r="C265" s="73"/>
      <c r="D265" s="73"/>
      <c r="E265" s="73"/>
      <c r="F265" s="73"/>
      <c r="G265" s="73"/>
      <c r="H265" s="73"/>
      <c r="I265" s="73"/>
      <c r="J265" s="73"/>
    </row>
    <row r="268" spans="1:10" ht="19.5" customHeight="1">
      <c r="A268" s="153" t="s">
        <v>20</v>
      </c>
      <c r="B268" s="76"/>
      <c r="C268" s="180" t="s">
        <v>156</v>
      </c>
      <c r="D268" s="98"/>
      <c r="E268" s="156"/>
      <c r="F268" s="181">
        <f>F31</f>
        <v>0</v>
      </c>
      <c r="G268" s="182"/>
      <c r="H268" s="182"/>
      <c r="I268" s="182"/>
      <c r="J268" s="182"/>
    </row>
    <row r="270" spans="1:10" ht="19.5" customHeight="1">
      <c r="A270" s="153" t="s">
        <v>69</v>
      </c>
      <c r="B270" s="76"/>
      <c r="C270" s="180" t="s">
        <v>29</v>
      </c>
      <c r="D270" s="98"/>
      <c r="E270" s="156"/>
      <c r="F270" s="181">
        <f>F62</f>
        <v>0</v>
      </c>
      <c r="G270" s="182"/>
      <c r="H270" s="182"/>
      <c r="I270" s="182"/>
      <c r="J270" s="182"/>
    </row>
    <row r="272" spans="1:10" ht="19.5" customHeight="1">
      <c r="A272" s="153" t="s">
        <v>72</v>
      </c>
      <c r="B272" s="76"/>
      <c r="C272" s="180" t="s">
        <v>31</v>
      </c>
      <c r="D272" s="98"/>
      <c r="E272" s="156"/>
      <c r="F272" s="181">
        <f>F79</f>
        <v>0</v>
      </c>
      <c r="G272" s="182"/>
      <c r="H272" s="182"/>
      <c r="I272" s="182"/>
      <c r="J272" s="182"/>
    </row>
    <row r="274" spans="1:10" ht="33.75" customHeight="1">
      <c r="A274" s="153" t="s">
        <v>73</v>
      </c>
      <c r="B274" s="76"/>
      <c r="C274" s="180" t="s">
        <v>157</v>
      </c>
      <c r="D274" s="98"/>
      <c r="E274" s="156"/>
      <c r="F274" s="181">
        <f>F105</f>
        <v>0</v>
      </c>
      <c r="G274" s="182"/>
      <c r="H274" s="182"/>
      <c r="I274" s="182"/>
      <c r="J274" s="182"/>
    </row>
    <row r="276" spans="1:10" ht="19.5" customHeight="1">
      <c r="A276" s="153" t="s">
        <v>74</v>
      </c>
      <c r="B276" s="76"/>
      <c r="C276" s="180" t="s">
        <v>34</v>
      </c>
      <c r="D276" s="98"/>
      <c r="E276" s="156"/>
      <c r="F276" s="181">
        <f>F125</f>
        <v>0</v>
      </c>
      <c r="G276" s="182"/>
      <c r="H276" s="182"/>
      <c r="I276" s="182"/>
      <c r="J276" s="182"/>
    </row>
    <row r="278" spans="1:10" ht="19.5" customHeight="1">
      <c r="A278" s="153" t="s">
        <v>75</v>
      </c>
      <c r="B278" s="76"/>
      <c r="C278" s="180" t="s">
        <v>158</v>
      </c>
      <c r="D278" s="98"/>
      <c r="E278" s="156"/>
      <c r="F278" s="181">
        <f>F141</f>
        <v>0</v>
      </c>
      <c r="G278" s="182"/>
      <c r="H278" s="182"/>
      <c r="I278" s="182"/>
      <c r="J278" s="182"/>
    </row>
    <row r="280" spans="1:10" ht="19.5" customHeight="1">
      <c r="A280" s="153" t="s">
        <v>76</v>
      </c>
      <c r="B280" s="76"/>
      <c r="C280" s="180" t="s">
        <v>159</v>
      </c>
      <c r="D280" s="98"/>
      <c r="E280" s="156"/>
      <c r="F280" s="181">
        <f>F158</f>
        <v>0</v>
      </c>
      <c r="G280" s="182"/>
      <c r="H280" s="182"/>
      <c r="I280" s="182"/>
      <c r="J280" s="182"/>
    </row>
    <row r="282" spans="1:10" ht="24.75" customHeight="1">
      <c r="A282" s="153" t="s">
        <v>77</v>
      </c>
      <c r="B282" s="76"/>
      <c r="C282" s="183" t="s">
        <v>160</v>
      </c>
      <c r="D282" s="98"/>
      <c r="E282" s="156"/>
      <c r="F282" s="181">
        <f>F194</f>
        <v>0</v>
      </c>
      <c r="G282" s="182"/>
      <c r="H282" s="182"/>
      <c r="I282" s="182"/>
      <c r="J282" s="182"/>
    </row>
    <row r="284" spans="1:10" ht="19.5" customHeight="1">
      <c r="A284" s="153" t="s">
        <v>78</v>
      </c>
      <c r="B284" s="76"/>
      <c r="C284" s="180" t="s">
        <v>161</v>
      </c>
      <c r="D284" s="98"/>
      <c r="E284" s="156"/>
      <c r="F284" s="181">
        <f>F245</f>
        <v>0</v>
      </c>
      <c r="G284" s="182"/>
      <c r="H284" s="182"/>
      <c r="I284" s="182"/>
      <c r="J284" s="182"/>
    </row>
    <row r="286" spans="1:10" ht="19.5" customHeight="1">
      <c r="A286" s="153" t="s">
        <v>225</v>
      </c>
      <c r="B286" s="76"/>
      <c r="C286" s="180" t="s">
        <v>226</v>
      </c>
      <c r="D286" s="98"/>
      <c r="E286" s="156"/>
      <c r="F286" s="181">
        <f>F258</f>
        <v>0</v>
      </c>
      <c r="G286" s="182"/>
      <c r="H286" s="182"/>
      <c r="I286" s="182"/>
      <c r="J286" s="182"/>
    </row>
    <row r="287" spans="1:10" ht="19.5" customHeight="1">
      <c r="A287" s="153"/>
      <c r="B287" s="76"/>
      <c r="C287" s="180"/>
      <c r="D287" s="90"/>
      <c r="E287" s="156"/>
      <c r="F287" s="184"/>
      <c r="G287" s="154"/>
      <c r="H287" s="154"/>
      <c r="I287" s="154"/>
      <c r="J287" s="154"/>
    </row>
    <row r="288" spans="1:10" ht="19.5" customHeight="1">
      <c r="A288" s="153"/>
      <c r="B288" s="76"/>
      <c r="C288" s="180"/>
      <c r="D288" s="90"/>
      <c r="E288" s="156"/>
      <c r="F288" s="158"/>
      <c r="G288" s="185"/>
      <c r="H288" s="185"/>
      <c r="I288" s="185"/>
      <c r="J288" s="185"/>
    </row>
    <row r="289" spans="3:10" ht="15.75">
      <c r="C289" s="186" t="s">
        <v>163</v>
      </c>
      <c r="F289" s="187">
        <f>SUM(F268:J287)</f>
        <v>0</v>
      </c>
      <c r="G289" s="188"/>
      <c r="H289" s="188"/>
      <c r="I289" s="188"/>
      <c r="J289" s="188"/>
    </row>
    <row r="290" spans="3:10" ht="15.75">
      <c r="C290" s="189"/>
      <c r="F290" s="190"/>
      <c r="G290" s="190"/>
      <c r="H290" s="190"/>
      <c r="I290" s="190"/>
      <c r="J290" s="190"/>
    </row>
    <row r="291" spans="3:10" ht="15.75">
      <c r="C291" s="186" t="s">
        <v>162</v>
      </c>
      <c r="F291" s="191">
        <f>F289*1.25</f>
        <v>0</v>
      </c>
      <c r="G291" s="192"/>
      <c r="H291" s="192"/>
      <c r="I291" s="192"/>
      <c r="J291" s="192"/>
    </row>
    <row r="292" spans="3:10">
      <c r="C292" s="165"/>
    </row>
  </sheetData>
  <sheetProtection algorithmName="SHA-512" hashValue="pZMFUm/6kEo0/nN3mM0LjHARMT494NTRCQYk8USCNUL09tdrzYgcjBmS9wHkxlrk09Yr8S81XyRo0zMl3NeEjQ==" saltValue="UhBnyTJU4+JAnETLrmfd6g==" spinCount="100000" sheet="1" objects="1" scenarios="1"/>
  <mergeCells count="122">
    <mergeCell ref="F290:J290"/>
    <mergeCell ref="F289:J289"/>
    <mergeCell ref="F291:J291"/>
    <mergeCell ref="F280:J280"/>
    <mergeCell ref="F282:J282"/>
    <mergeCell ref="F284:J284"/>
    <mergeCell ref="F272:J272"/>
    <mergeCell ref="F274:J274"/>
    <mergeCell ref="F276:J276"/>
    <mergeCell ref="F278:J278"/>
    <mergeCell ref="F286:J286"/>
    <mergeCell ref="A245:E245"/>
    <mergeCell ref="F245:J245"/>
    <mergeCell ref="A264:J265"/>
    <mergeCell ref="F268:J268"/>
    <mergeCell ref="F270:J270"/>
    <mergeCell ref="C199:J199"/>
    <mergeCell ref="A201:A202"/>
    <mergeCell ref="C201:C202"/>
    <mergeCell ref="E201:E202"/>
    <mergeCell ref="F201:F202"/>
    <mergeCell ref="H201:H202"/>
    <mergeCell ref="J201:J202"/>
    <mergeCell ref="A247:J248"/>
    <mergeCell ref="A251:A252"/>
    <mergeCell ref="C251:C252"/>
    <mergeCell ref="E251:E252"/>
    <mergeCell ref="F251:F252"/>
    <mergeCell ref="H251:H252"/>
    <mergeCell ref="J251:J252"/>
    <mergeCell ref="A258:E258"/>
    <mergeCell ref="F258:J258"/>
    <mergeCell ref="J166:J167"/>
    <mergeCell ref="A194:E194"/>
    <mergeCell ref="F194:J194"/>
    <mergeCell ref="A195:J196"/>
    <mergeCell ref="A197:J197"/>
    <mergeCell ref="A166:A167"/>
    <mergeCell ref="C166:C167"/>
    <mergeCell ref="E166:E167"/>
    <mergeCell ref="F166:F167"/>
    <mergeCell ref="H166:H167"/>
    <mergeCell ref="A158:E158"/>
    <mergeCell ref="F158:J158"/>
    <mergeCell ref="A160:J161"/>
    <mergeCell ref="A162:J162"/>
    <mergeCell ref="C164:J164"/>
    <mergeCell ref="C146:J146"/>
    <mergeCell ref="A148:A149"/>
    <mergeCell ref="C148:C149"/>
    <mergeCell ref="E148:E149"/>
    <mergeCell ref="F148:F149"/>
    <mergeCell ref="H148:H149"/>
    <mergeCell ref="J148:J149"/>
    <mergeCell ref="J133:J134"/>
    <mergeCell ref="A141:E141"/>
    <mergeCell ref="F141:J141"/>
    <mergeCell ref="A143:J144"/>
    <mergeCell ref="A145:J145"/>
    <mergeCell ref="A133:A134"/>
    <mergeCell ref="C133:C134"/>
    <mergeCell ref="E133:E134"/>
    <mergeCell ref="F133:F134"/>
    <mergeCell ref="H133:H134"/>
    <mergeCell ref="A125:E125"/>
    <mergeCell ref="F125:J125"/>
    <mergeCell ref="A127:J128"/>
    <mergeCell ref="A129:J129"/>
    <mergeCell ref="C131:J131"/>
    <mergeCell ref="A109:J109"/>
    <mergeCell ref="C111:J111"/>
    <mergeCell ref="A113:A114"/>
    <mergeCell ref="C113:C114"/>
    <mergeCell ref="E113:E114"/>
    <mergeCell ref="F113:F114"/>
    <mergeCell ref="H113:H114"/>
    <mergeCell ref="J113:J114"/>
    <mergeCell ref="A105:E105"/>
    <mergeCell ref="F105:J105"/>
    <mergeCell ref="A107:J108"/>
    <mergeCell ref="A83:J83"/>
    <mergeCell ref="C85:J85"/>
    <mergeCell ref="A87:A88"/>
    <mergeCell ref="C87:C88"/>
    <mergeCell ref="E87:E88"/>
    <mergeCell ref="F87:F88"/>
    <mergeCell ref="H87:H88"/>
    <mergeCell ref="J87:J88"/>
    <mergeCell ref="A81:J82"/>
    <mergeCell ref="A64:J65"/>
    <mergeCell ref="A66:J66"/>
    <mergeCell ref="C68:J68"/>
    <mergeCell ref="A70:A71"/>
    <mergeCell ref="C70:C71"/>
    <mergeCell ref="E70:E71"/>
    <mergeCell ref="F70:F71"/>
    <mergeCell ref="H70:H71"/>
    <mergeCell ref="J70:J71"/>
    <mergeCell ref="J39:J40"/>
    <mergeCell ref="A62:E62"/>
    <mergeCell ref="F62:J62"/>
    <mergeCell ref="A39:A40"/>
    <mergeCell ref="C39:C40"/>
    <mergeCell ref="E39:E40"/>
    <mergeCell ref="F39:F40"/>
    <mergeCell ref="H39:H40"/>
    <mergeCell ref="A79:E79"/>
    <mergeCell ref="F79:J79"/>
    <mergeCell ref="A31:E31"/>
    <mergeCell ref="F31:J31"/>
    <mergeCell ref="A33:J34"/>
    <mergeCell ref="A35:J35"/>
    <mergeCell ref="C37:J37"/>
    <mergeCell ref="A1:J2"/>
    <mergeCell ref="A3:J3"/>
    <mergeCell ref="C4:J4"/>
    <mergeCell ref="A6:A7"/>
    <mergeCell ref="C6:C7"/>
    <mergeCell ref="E6:E7"/>
    <mergeCell ref="F6:F7"/>
    <mergeCell ref="H6:H7"/>
    <mergeCell ref="J6:J7"/>
  </mergeCells>
  <pageMargins left="0.70866141732283472" right="0.70866141732283472" top="1.299212598425197" bottom="0.55118110236220474" header="0.31496062992125984" footer="0.31496062992125984"/>
  <pageSetup paperSize="9" scale="96" orientation="portrait" r:id="rId1"/>
  <headerFooter>
    <oddHeader xml:space="preserve">&amp;L&amp;"Times New Roman,Uobičajeno"&amp;9Lokacija: Solin, 
Petra Krešimira IV,br.52, Solin 1. kat&amp;C&amp;"Times New Roman,Uobičajeno"&amp;9TROŠKOVNIK
Obnove i sanacije stana&amp;R&amp;"Times New Roman,Uobičajeno"&amp;9Šifra stana:    
Površina stana: 31,80 m² </oddHeader>
    <oddFooter>&amp;C&amp;8Stranica &amp;P od &amp;N</oddFooter>
  </headerFooter>
  <rowBreaks count="16" manualBreakCount="16">
    <brk id="16" max="9" man="1"/>
    <brk id="31" max="16383" man="1"/>
    <brk id="49" max="16383" man="1"/>
    <brk id="62" max="16383" man="1"/>
    <brk id="80" max="16383" man="1"/>
    <brk id="105" max="16383" man="1"/>
    <brk id="125" max="16383" man="1"/>
    <brk id="142" max="16383" man="1"/>
    <brk id="158" max="16383" man="1"/>
    <brk id="180" max="9" man="1"/>
    <brk id="194" max="16383" man="1"/>
    <brk id="210" max="9" man="1"/>
    <brk id="221" max="9" man="1"/>
    <brk id="230" max="9" man="1"/>
    <brk id="236" max="9" man="1"/>
    <brk id="2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Naslovna</vt:lpstr>
      <vt:lpstr>Uvjeti</vt:lpstr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Juraj Ćužić</cp:lastModifiedBy>
  <cp:lastPrinted>2020-05-25T09:41:01Z</cp:lastPrinted>
  <dcterms:created xsi:type="dcterms:W3CDTF">2014-12-31T09:41:39Z</dcterms:created>
  <dcterms:modified xsi:type="dcterms:W3CDTF">2020-05-25T09:54:06Z</dcterms:modified>
</cp:coreProperties>
</file>